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30" activeTab="3"/>
  </bookViews>
  <sheets>
    <sheet name="Sažetak" sheetId="1" r:id="rId1"/>
    <sheet name="Račun PR-RAS" sheetId="2" r:id="rId2"/>
    <sheet name="Prihodi izvori" sheetId="3" r:id="rId3"/>
    <sheet name="Rashodi funkc." sheetId="4" r:id="rId4"/>
    <sheet name=".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E32" i="3"/>
  <c r="C33" i="3"/>
  <c r="E33" i="3"/>
  <c r="C34" i="3"/>
  <c r="E34" i="3"/>
  <c r="I9" i="1" l="1"/>
  <c r="I11" i="1"/>
  <c r="I12" i="1"/>
  <c r="I13" i="1"/>
  <c r="I14" i="1"/>
  <c r="I8" i="1"/>
  <c r="G9" i="1"/>
  <c r="G10" i="1"/>
  <c r="G11" i="1"/>
  <c r="G12" i="1"/>
  <c r="G13" i="1"/>
  <c r="G14" i="1"/>
  <c r="G8" i="1"/>
  <c r="H11" i="1"/>
  <c r="H14" i="1"/>
  <c r="F14" i="1"/>
  <c r="E26" i="2"/>
  <c r="C26" i="2"/>
  <c r="D4" i="4"/>
  <c r="B2" i="4"/>
  <c r="C2" i="4"/>
  <c r="C4" i="4"/>
  <c r="B4" i="4"/>
  <c r="E37" i="3"/>
  <c r="E38" i="3"/>
  <c r="E39" i="3"/>
  <c r="E40" i="3"/>
  <c r="E41" i="3"/>
  <c r="E42" i="3"/>
  <c r="E43" i="3"/>
  <c r="E44" i="3"/>
  <c r="E45" i="3"/>
  <c r="E46" i="3"/>
  <c r="E48" i="3"/>
  <c r="E49" i="3"/>
  <c r="E50" i="3"/>
  <c r="E51" i="3"/>
  <c r="E52" i="3"/>
  <c r="E53" i="3"/>
  <c r="E55" i="3"/>
  <c r="E56" i="3"/>
  <c r="E57" i="3"/>
  <c r="E58" i="3"/>
  <c r="E59" i="3"/>
  <c r="E60" i="3"/>
  <c r="E63" i="3"/>
  <c r="E64" i="3"/>
  <c r="C36" i="3"/>
  <c r="C37" i="3"/>
  <c r="C38" i="3"/>
  <c r="C39" i="3"/>
  <c r="C40" i="3"/>
  <c r="C41" i="3"/>
  <c r="C42" i="3"/>
  <c r="C43" i="3"/>
  <c r="C44" i="3"/>
  <c r="C45" i="3"/>
  <c r="C46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3" i="3"/>
  <c r="C64" i="3"/>
  <c r="E35" i="3"/>
  <c r="C35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11" i="3"/>
  <c r="C13" i="3"/>
  <c r="C14" i="3"/>
  <c r="C15" i="3"/>
  <c r="C16" i="3"/>
  <c r="C17" i="3"/>
  <c r="C18" i="3"/>
  <c r="C19" i="3"/>
  <c r="C20" i="3"/>
  <c r="C21" i="3"/>
  <c r="C22" i="3"/>
  <c r="C23" i="3"/>
  <c r="C24" i="3"/>
  <c r="C12" i="3"/>
  <c r="C11" i="3"/>
  <c r="C22" i="2"/>
  <c r="E21" i="2"/>
  <c r="C21" i="2"/>
  <c r="E20" i="2"/>
  <c r="C20" i="2"/>
  <c r="E19" i="2"/>
  <c r="C19" i="2"/>
  <c r="D53" i="3"/>
  <c r="D51" i="3"/>
  <c r="D45" i="3"/>
  <c r="D44" i="3"/>
  <c r="D35" i="3"/>
  <c r="D11" i="3"/>
  <c r="D19" i="2"/>
  <c r="D26" i="2" s="1"/>
  <c r="E18" i="2"/>
  <c r="C18" i="2"/>
  <c r="E15" i="2"/>
  <c r="E13" i="2"/>
  <c r="E11" i="2"/>
  <c r="E10" i="2"/>
  <c r="C15" i="2"/>
  <c r="C14" i="2"/>
  <c r="C13" i="2"/>
  <c r="C11" i="2"/>
  <c r="C10" i="2"/>
  <c r="I29" i="1"/>
  <c r="I21" i="1"/>
  <c r="F11" i="1" l="1"/>
  <c r="F8" i="1"/>
  <c r="H21" i="1"/>
  <c r="G21" i="1"/>
  <c r="F21" i="1"/>
  <c r="G28" i="1" l="1"/>
  <c r="G29" i="1" s="1"/>
  <c r="F28" i="1"/>
</calcChain>
</file>

<file path=xl/sharedStrings.xml><?xml version="1.0" encoding="utf-8"?>
<sst xmlns="http://schemas.openxmlformats.org/spreadsheetml/2006/main" count="128" uniqueCount="69">
  <si>
    <t>FINANCIJSKI PLAN PRORAČUNSKOG KORISNIKA JEDINICE LOKALNE I PODRUČNE (REGIONALNE) SAMOUPRAVE 
ZA 2024. I PROJEKCIJA ZA 2025. I 2026. GODINU</t>
  </si>
  <si>
    <t>I. OPĆI DIO</t>
  </si>
  <si>
    <t>A) SAŽETAK RAČUNA PRIHODA I RASHODA</t>
  </si>
  <si>
    <t>Proračun za 2024.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</si>
  <si>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</si>
  <si>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</si>
  <si>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</si>
  <si>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</si>
  <si>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</si>
  <si>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</si>
  <si>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</si>
  <si>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</si>
  <si>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</si>
  <si>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</si>
  <si>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</si>
  <si>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</si>
  <si>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</si>
  <si>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</si>
  <si>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</si>
  <si>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</si>
  <si>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Povećanje/ smanjenje</t>
  </si>
  <si>
    <t>Novi plan</t>
  </si>
  <si>
    <t>Novi plan  (3.)</t>
  </si>
  <si>
    <t>Proračun za 2024. (1.)</t>
  </si>
  <si>
    <t>Povećanje/ smanjenje (2.)</t>
  </si>
  <si>
    <t>Indeks 3/1.(4.)</t>
  </si>
  <si>
    <t xml:space="preserve">A. RAČUN PRIHODA I RASHODA </t>
  </si>
  <si>
    <t>Oznaka</t>
  </si>
  <si>
    <t>Plan 2024.</t>
  </si>
  <si>
    <t>A. RAČUN PRIHODA I RASHODA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</si>
  <si>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</si>
  <si>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</si>
  <si>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</si>
  <si>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</si>
  <si>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</si>
  <si>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</si>
  <si>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</si>
  <si>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</si>
  <si>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</si>
  <si>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</si>
  <si>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</si>
  <si>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</si>
  <si>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</si>
  <si>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</si>
  <si>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4 Rashodi za nabavu nefinancijske imovine</t>
  </si>
  <si>
    <t>42 Rashodi za nabavu proizvedene dugotrajne imovine</t>
  </si>
  <si>
    <t>SVEUKUPNO RASHODI</t>
  </si>
  <si>
    <t>FINANCIJSKI PLAN PRORAČUNSKOG KORISNIKA JEDINICE LOKALNE I PODRUČNE (REGIONALNE) SAMOUPRAVE 
ZA 2024. (2. Izmjene i dopune)</t>
  </si>
  <si>
    <t>PRIHODI POSLOVANJA PREMA IZVORIMA FINANCIRANJA</t>
  </si>
  <si>
    <t>SVEUKUPNO</t>
  </si>
  <si>
    <t>Izvor: 111 Porezni i ostali prihodi</t>
  </si>
  <si>
    <t>Izvor: 321 Vlastiti prihodi - proračunski korisnici</t>
  </si>
  <si>
    <t>Izvor: 431 Prihodi za posebne namjene - proračunski korisnici</t>
  </si>
  <si>
    <t>Izvor: 442 Prihodi za decentralizirane funkcije - SŠ</t>
  </si>
  <si>
    <t>Izvor: 521 Pomoći - proračunski korisnici</t>
  </si>
  <si>
    <t>Izvor: 621 Donacije - proračunski korisnici</t>
  </si>
  <si>
    <t>Izvor: 731 Prihodi od prodaje ili zamjene nefin. imov. i naknade štete s naslova osiguranja - prorač. korisnici</t>
  </si>
  <si>
    <t>RASHODI POSLOVANJA PREMA IZVORIMA FINANCIRANJA</t>
  </si>
  <si>
    <t>Izvor: 383 Prenesena sredstva - vlastiti prihodi proračunskih korisnika</t>
  </si>
  <si>
    <t>Izvor: 483 Prenesena sredstva - namjenski prihodi - proračunski korisnici</t>
  </si>
  <si>
    <t>Izvor: 682 Prenesena sredstva - donacije - proračunski korisnici</t>
  </si>
  <si>
    <t>Izvor: 782 Prenesena sredstva - Prihodi od prodaje ili zamjene nefinancijske imovine i naknade štete s naslova osiguranja</t>
  </si>
  <si>
    <t>Indeks</t>
  </si>
  <si>
    <t>Funk. klas: 0922 Više srednjoškolsko obrazovanje</t>
  </si>
  <si>
    <t>Funk. klas: 0980 Usluge obrazovanja koje nisu drugdje svrstane</t>
  </si>
  <si>
    <t>Povećanje/smanjenje</t>
  </si>
  <si>
    <t>Novi plan (3.)</t>
  </si>
  <si>
    <t>Indeks 3/1 (4.)</t>
  </si>
  <si>
    <t>Plan  2024.             (1.)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</si>
</sst>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Verdan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Verdana"/>
      <family val="2"/>
      <charset val="238"/>
    </font>
    <font>
      <b/>
      <sz val="7.5"/>
      <color rgb="FFFFFFFF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center" wrapText="1"/>
    </xf>
    <xf numFmtId="0" fontId="8" fillId="0" borderId="3" xfId="0" quotePrefix="1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3" fontId="8" fillId="3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 applyProtection="1">
      <alignment horizontal="right" wrapText="1"/>
    </xf>
    <xf numFmtId="3" fontId="8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9" fillId="4" borderId="2" xfId="0" quotePrefix="1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 applyProtection="1">
      <alignment horizontal="right" wrapText="1"/>
    </xf>
    <xf numFmtId="3" fontId="9" fillId="3" borderId="2" xfId="0" quotePrefix="1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right"/>
    </xf>
    <xf numFmtId="0" fontId="11" fillId="0" borderId="0" xfId="0" applyFont="1" applyAlignment="1">
      <alignment horizontal="left" indent="1"/>
    </xf>
    <xf numFmtId="0" fontId="12" fillId="0" borderId="6" xfId="0" applyFont="1" applyBorder="1" applyAlignment="1">
      <alignment horizontal="center" vertical="center" wrapText="1" indent="1"/>
    </xf>
    <xf numFmtId="0" fontId="13" fillId="0" borderId="0" xfId="0" applyFont="1" applyAlignment="1">
      <alignment horizontal="left" indent="1"/>
    </xf>
    <xf numFmtId="0" fontId="14" fillId="5" borderId="7" xfId="0" applyFont="1" applyFill="1" applyBorder="1" applyAlignment="1">
      <alignment horizontal="left" wrapText="1" indent="1"/>
    </xf>
    <xf numFmtId="0" fontId="13" fillId="5" borderId="7" xfId="0" applyFont="1" applyFill="1" applyBorder="1" applyAlignment="1">
      <alignment horizontal="left" wrapText="1" indent="1"/>
    </xf>
    <xf numFmtId="0" fontId="13" fillId="5" borderId="0" xfId="0" applyFont="1" applyFill="1" applyAlignment="1">
      <alignment horizontal="left" indent="1"/>
    </xf>
    <xf numFmtId="4" fontId="14" fillId="5" borderId="7" xfId="0" applyNumberFormat="1" applyFont="1" applyFill="1" applyBorder="1" applyAlignment="1">
      <alignment horizontal="right" wrapText="1" indent="1"/>
    </xf>
    <xf numFmtId="4" fontId="13" fillId="5" borderId="7" xfId="0" applyNumberFormat="1" applyFont="1" applyFill="1" applyBorder="1" applyAlignment="1">
      <alignment horizontal="right" wrapText="1" indent="1"/>
    </xf>
    <xf numFmtId="0" fontId="14" fillId="5" borderId="7" xfId="0" applyFont="1" applyFill="1" applyBorder="1" applyAlignment="1">
      <alignment horizontal="left" wrapText="1" indent="2"/>
    </xf>
    <xf numFmtId="0" fontId="14" fillId="5" borderId="7" xfId="0" applyFont="1" applyFill="1" applyBorder="1" applyAlignment="1">
      <alignment horizontal="right" wrapText="1" indent="1"/>
    </xf>
    <xf numFmtId="0" fontId="13" fillId="5" borderId="7" xfId="0" applyFont="1" applyFill="1" applyBorder="1" applyAlignment="1">
      <alignment horizontal="right" wrapText="1" indent="1"/>
    </xf>
    <xf numFmtId="0" fontId="9" fillId="2" borderId="7" xfId="0" applyFont="1" applyFill="1" applyBorder="1" applyAlignment="1">
      <alignment horizontal="left" wrapText="1" indent="1"/>
    </xf>
    <xf numFmtId="4" fontId="9" fillId="2" borderId="7" xfId="0" applyNumberFormat="1" applyFont="1" applyFill="1" applyBorder="1" applyAlignment="1">
      <alignment horizontal="right" wrapText="1" indent="1"/>
    </xf>
    <xf numFmtId="4" fontId="15" fillId="2" borderId="7" xfId="0" applyNumberFormat="1" applyFont="1" applyFill="1" applyBorder="1" applyAlignment="1">
      <alignment horizontal="right" wrapText="1" indent="1"/>
    </xf>
    <xf numFmtId="0" fontId="14" fillId="5" borderId="7" xfId="0" applyFont="1" applyFill="1" applyBorder="1" applyAlignment="1">
      <alignment horizontal="left" wrapText="1" indent="3"/>
    </xf>
    <xf numFmtId="0" fontId="14" fillId="5" borderId="7" xfId="0" applyFont="1" applyFill="1" applyBorder="1" applyAlignment="1">
      <alignment horizontal="left" wrapText="1" indent="4"/>
    </xf>
    <xf numFmtId="0" fontId="16" fillId="0" borderId="0" xfId="0" applyFont="1"/>
    <xf numFmtId="0" fontId="17" fillId="0" borderId="0" xfId="0" applyFont="1"/>
    <xf numFmtId="0" fontId="6" fillId="0" borderId="0" xfId="0" applyFont="1"/>
    <xf numFmtId="4" fontId="18" fillId="2" borderId="7" xfId="0" applyNumberFormat="1" applyFont="1" applyFill="1" applyBorder="1" applyAlignment="1">
      <alignment horizontal="right" wrapText="1" indent="1"/>
    </xf>
    <xf numFmtId="0" fontId="19" fillId="6" borderId="7" xfId="0" applyFont="1" applyFill="1" applyBorder="1" applyAlignment="1">
      <alignment horizontal="left" wrapText="1" indent="1"/>
    </xf>
    <xf numFmtId="4" fontId="19" fillId="6" borderId="7" xfId="0" applyNumberFormat="1" applyFont="1" applyFill="1" applyBorder="1" applyAlignment="1">
      <alignment horizontal="right" wrapText="1" indent="1"/>
    </xf>
    <xf numFmtId="4" fontId="13" fillId="5" borderId="7" xfId="0" applyNumberFormat="1" applyFont="1" applyFill="1" applyBorder="1" applyAlignment="1">
      <alignment horizontal="left" wrapText="1" indent="1"/>
    </xf>
    <xf numFmtId="4" fontId="0" fillId="0" borderId="0" xfId="0" applyNumberFormat="1"/>
    <xf numFmtId="4" fontId="13" fillId="2" borderId="7" xfId="0" applyNumberFormat="1" applyFont="1" applyFill="1" applyBorder="1" applyAlignment="1">
      <alignment horizontal="right" wrapText="1" indent="1"/>
    </xf>
    <xf numFmtId="0" fontId="13" fillId="2" borderId="7" xfId="0" applyFont="1" applyFill="1" applyBorder="1" applyAlignment="1">
      <alignment horizontal="right" wrapText="1" indent="1"/>
    </xf>
    <xf numFmtId="3" fontId="14" fillId="5" borderId="7" xfId="0" applyNumberFormat="1" applyFont="1" applyFill="1" applyBorder="1" applyAlignment="1">
      <alignment wrapText="1"/>
    </xf>
    <xf numFmtId="10" fontId="8" fillId="3" borderId="4" xfId="0" applyNumberFormat="1" applyFont="1" applyFill="1" applyBorder="1" applyAlignment="1">
      <alignment horizontal="right"/>
    </xf>
    <xf numFmtId="10" fontId="14" fillId="5" borderId="7" xfId="0" applyNumberFormat="1" applyFont="1" applyFill="1" applyBorder="1" applyAlignment="1">
      <alignment horizontal="right" wrapText="1" indent="1"/>
    </xf>
    <xf numFmtId="10" fontId="14" fillId="5" borderId="7" xfId="0" applyNumberFormat="1" applyFont="1" applyFill="1" applyBorder="1" applyAlignment="1">
      <alignment horizontal="left" wrapText="1" indent="1"/>
    </xf>
    <xf numFmtId="10" fontId="14" fillId="2" borderId="7" xfId="0" applyNumberFormat="1" applyFont="1" applyFill="1" applyBorder="1" applyAlignment="1">
      <alignment horizontal="right" wrapText="1" indent="1"/>
    </xf>
    <xf numFmtId="10" fontId="14" fillId="2" borderId="7" xfId="0" applyNumberFormat="1" applyFont="1" applyFill="1" applyBorder="1" applyAlignment="1">
      <alignment horizontal="left" wrapText="1" indent="1"/>
    </xf>
    <xf numFmtId="10" fontId="9" fillId="2" borderId="7" xfId="0" applyNumberFormat="1" applyFont="1" applyFill="1" applyBorder="1" applyAlignment="1">
      <alignment horizontal="right" wrapText="1" indent="1"/>
    </xf>
    <xf numFmtId="10" fontId="0" fillId="0" borderId="0" xfId="0" applyNumberFormat="1"/>
    <xf numFmtId="10" fontId="17" fillId="0" borderId="0" xfId="0" applyNumberFormat="1" applyFont="1"/>
    <xf numFmtId="10" fontId="12" fillId="0" borderId="6" xfId="0" applyNumberFormat="1" applyFont="1" applyBorder="1" applyAlignment="1">
      <alignment horizontal="center" vertical="center" wrapText="1" indent="1"/>
    </xf>
    <xf numFmtId="10" fontId="19" fillId="6" borderId="7" xfId="0" applyNumberFormat="1" applyFont="1" applyFill="1" applyBorder="1" applyAlignment="1">
      <alignment horizontal="right" wrapText="1" indent="1"/>
    </xf>
    <xf numFmtId="0" fontId="9" fillId="0" borderId="2" xfId="0" quotePrefix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vertical="center" wrapText="1"/>
    </xf>
    <xf numFmtId="0" fontId="10" fillId="3" borderId="3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9" fillId="0" borderId="2" xfId="0" quotePrefix="1" applyNumberFormat="1" applyFont="1" applyFill="1" applyBorder="1" applyAlignment="1" applyProtection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7" workbookViewId="0">
      <selection activeCell="L25" sqref="L25"/>
    </sheetView>
  </sheetViews>
  <sheetFormatPr defaultRowHeight="15" x14ac:dyDescent="0.25"/>
  <cols>
    <col min="1" max="1" width="20.7109375" customWidth="1"/>
    <col min="4" max="4" width="13.85546875" customWidth="1"/>
    <col min="5" max="5" width="22.28515625" customWidth="1"/>
    <col min="6" max="6" width="14.28515625" customWidth="1"/>
    <col min="7" max="7" width="13.5703125" customWidth="1"/>
    <col min="8" max="9" width="14.28515625" customWidth="1"/>
    <col min="10" max="10" width="15" customWidth="1"/>
  </cols>
  <sheetData>
    <row r="1" spans="1:10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66" t="s">
        <v>1</v>
      </c>
      <c r="B3" s="66"/>
      <c r="C3" s="66"/>
      <c r="D3" s="66"/>
      <c r="E3" s="66"/>
      <c r="F3" s="66"/>
      <c r="G3" s="66"/>
      <c r="H3" s="66"/>
      <c r="I3" s="67"/>
      <c r="J3" s="67"/>
    </row>
    <row r="4" spans="1:10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75" x14ac:dyDescent="0.25">
      <c r="A5" s="66" t="s">
        <v>2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8" x14ac:dyDescent="0.25">
      <c r="A6" s="3"/>
      <c r="B6" s="4"/>
      <c r="C6" s="4"/>
      <c r="D6" s="4"/>
      <c r="E6" s="5"/>
      <c r="F6" s="6"/>
      <c r="G6" s="6"/>
      <c r="H6" s="6"/>
      <c r="I6" s="6"/>
    </row>
    <row r="7" spans="1:10" ht="38.25" x14ac:dyDescent="0.25">
      <c r="A7" s="7"/>
      <c r="B7" s="8"/>
      <c r="C7" s="8"/>
      <c r="D7" s="9"/>
      <c r="E7" s="10"/>
      <c r="F7" s="11" t="s">
        <v>23</v>
      </c>
      <c r="G7" s="11" t="s">
        <v>24</v>
      </c>
      <c r="H7" s="11" t="s">
        <v>22</v>
      </c>
      <c r="I7" s="11" t="s">
        <v>25</v>
      </c>
    </row>
    <row r="8" spans="1:10" x14ac:dyDescent="0.25">
      <c r="A8" s="69" t="s">
        <v>4</v>
      </c>
      <c r="B8" s="70"/>
      <c r="C8" s="70"/>
      <c r="D8" s="70"/>
      <c r="E8" s="71"/>
      <c r="F8" s="12">
        <f t="shared" ref="F8" si="0">F9+F10</f>
        <v>1390503</v>
      </c>
      <c r="G8" s="12">
        <f>H8-F8</f>
        <v>400530</v>
      </c>
      <c r="H8" s="12">
        <v>1791033</v>
      </c>
      <c r="I8" s="54">
        <f>H8/F8</f>
        <v>1.2880468434803809</v>
      </c>
    </row>
    <row r="9" spans="1:10" x14ac:dyDescent="0.25">
      <c r="A9" s="72" t="s">
        <v>5</v>
      </c>
      <c r="B9" s="73"/>
      <c r="C9" s="73"/>
      <c r="D9" s="73"/>
      <c r="E9" s="65"/>
      <c r="F9" s="13">
        <v>1390503</v>
      </c>
      <c r="G9" s="12">
        <f t="shared" ref="G9:G14" si="1">H9-F9</f>
        <v>400530</v>
      </c>
      <c r="H9" s="53">
        <v>1791033</v>
      </c>
      <c r="I9" s="54">
        <f t="shared" ref="I9:I14" si="2">H9/F9</f>
        <v>1.2880468434803809</v>
      </c>
    </row>
    <row r="10" spans="1:10" x14ac:dyDescent="0.25">
      <c r="A10" s="64" t="s">
        <v>6</v>
      </c>
      <c r="B10" s="65"/>
      <c r="C10" s="65"/>
      <c r="D10" s="65"/>
      <c r="E10" s="65"/>
      <c r="F10" s="13">
        <v>0</v>
      </c>
      <c r="G10" s="12">
        <f t="shared" si="1"/>
        <v>0</v>
      </c>
      <c r="H10" s="13">
        <v>0</v>
      </c>
      <c r="I10" s="54"/>
    </row>
    <row r="11" spans="1:10" x14ac:dyDescent="0.25">
      <c r="A11" s="14" t="s">
        <v>7</v>
      </c>
      <c r="B11" s="15"/>
      <c r="C11" s="15"/>
      <c r="D11" s="15"/>
      <c r="E11" s="15"/>
      <c r="F11" s="12">
        <f t="shared" ref="F11" si="3">F12+F13</f>
        <v>1399973</v>
      </c>
      <c r="G11" s="12">
        <f t="shared" si="1"/>
        <v>400529.63000000012</v>
      </c>
      <c r="H11" s="12">
        <f>H12+H13</f>
        <v>1800502.6300000001</v>
      </c>
      <c r="I11" s="54">
        <f t="shared" si="2"/>
        <v>1.2860981104635589</v>
      </c>
    </row>
    <row r="12" spans="1:10" x14ac:dyDescent="0.25">
      <c r="A12" s="76" t="s">
        <v>8</v>
      </c>
      <c r="B12" s="73"/>
      <c r="C12" s="73"/>
      <c r="D12" s="73"/>
      <c r="E12" s="73"/>
      <c r="F12" s="13">
        <v>1387101</v>
      </c>
      <c r="G12" s="12">
        <f t="shared" si="1"/>
        <v>400529.63000000012</v>
      </c>
      <c r="H12" s="13">
        <v>1787630.6300000001</v>
      </c>
      <c r="I12" s="54">
        <f t="shared" si="2"/>
        <v>1.2887530396128328</v>
      </c>
    </row>
    <row r="13" spans="1:10" x14ac:dyDescent="0.25">
      <c r="A13" s="77" t="s">
        <v>9</v>
      </c>
      <c r="B13" s="65"/>
      <c r="C13" s="65"/>
      <c r="D13" s="65"/>
      <c r="E13" s="65"/>
      <c r="F13" s="17">
        <v>12872</v>
      </c>
      <c r="G13" s="12">
        <f t="shared" si="1"/>
        <v>0</v>
      </c>
      <c r="H13" s="17">
        <v>12872</v>
      </c>
      <c r="I13" s="54">
        <f t="shared" si="2"/>
        <v>1</v>
      </c>
    </row>
    <row r="14" spans="1:10" x14ac:dyDescent="0.25">
      <c r="A14" s="78" t="s">
        <v>10</v>
      </c>
      <c r="B14" s="70"/>
      <c r="C14" s="70"/>
      <c r="D14" s="70"/>
      <c r="E14" s="70"/>
      <c r="F14" s="12">
        <f>F8-F11</f>
        <v>-9470</v>
      </c>
      <c r="G14" s="12">
        <f t="shared" si="1"/>
        <v>0.36999999987892807</v>
      </c>
      <c r="H14" s="12">
        <f>H8-H11</f>
        <v>-9469.6300000001211</v>
      </c>
      <c r="I14" s="54">
        <f t="shared" si="2"/>
        <v>0.9999609292502768</v>
      </c>
    </row>
    <row r="15" spans="1:10" ht="18" x14ac:dyDescent="0.25">
      <c r="A15" s="1"/>
      <c r="B15" s="18"/>
      <c r="C15" s="18"/>
      <c r="D15" s="18"/>
      <c r="E15" s="18"/>
      <c r="F15" s="18"/>
      <c r="G15" s="18"/>
      <c r="H15" s="19"/>
      <c r="I15" s="19"/>
    </row>
    <row r="16" spans="1:10" ht="15.75" customHeight="1" x14ac:dyDescent="0.25">
      <c r="A16" s="66" t="s">
        <v>11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0" ht="18" x14ac:dyDescent="0.25">
      <c r="A17" s="1"/>
      <c r="B17" s="18"/>
      <c r="C17" s="18"/>
      <c r="D17" s="18"/>
      <c r="E17" s="18"/>
      <c r="F17" s="18"/>
      <c r="G17" s="18"/>
      <c r="H17" s="19"/>
      <c r="I17" s="19"/>
      <c r="J17" s="19"/>
    </row>
    <row r="18" spans="1:10" ht="25.5" x14ac:dyDescent="0.25">
      <c r="A18" s="7"/>
      <c r="B18" s="8"/>
      <c r="C18" s="8"/>
      <c r="D18" s="9"/>
      <c r="E18" s="10"/>
      <c r="F18" s="11" t="s">
        <v>3</v>
      </c>
      <c r="G18" s="11" t="s">
        <v>65</v>
      </c>
      <c r="H18" s="11" t="s">
        <v>21</v>
      </c>
      <c r="I18" s="11" t="s">
        <v>62</v>
      </c>
    </row>
    <row r="19" spans="1:10" x14ac:dyDescent="0.25">
      <c r="A19" s="77" t="s">
        <v>12</v>
      </c>
      <c r="B19" s="65"/>
      <c r="C19" s="65"/>
      <c r="D19" s="65"/>
      <c r="E19" s="65"/>
      <c r="F19" s="17"/>
      <c r="G19" s="17"/>
      <c r="H19" s="16"/>
      <c r="I19" s="16"/>
    </row>
    <row r="20" spans="1:10" x14ac:dyDescent="0.25">
      <c r="A20" s="77" t="s">
        <v>13</v>
      </c>
      <c r="B20" s="65"/>
      <c r="C20" s="65"/>
      <c r="D20" s="65"/>
      <c r="E20" s="65"/>
      <c r="F20" s="17"/>
      <c r="G20" s="17"/>
      <c r="H20" s="16"/>
      <c r="I20" s="16"/>
    </row>
    <row r="21" spans="1:10" x14ac:dyDescent="0.25">
      <c r="A21" s="78" t="s">
        <v>14</v>
      </c>
      <c r="B21" s="70"/>
      <c r="C21" s="70"/>
      <c r="D21" s="70"/>
      <c r="E21" s="70"/>
      <c r="F21" s="12">
        <f t="shared" ref="F21:H21" si="4">F19-F20</f>
        <v>0</v>
      </c>
      <c r="G21" s="12">
        <f t="shared" si="4"/>
        <v>0</v>
      </c>
      <c r="H21" s="12">
        <f t="shared" si="4"/>
        <v>0</v>
      </c>
      <c r="I21" s="12">
        <f t="shared" ref="I21" si="5">I19-I20</f>
        <v>0</v>
      </c>
    </row>
    <row r="22" spans="1:10" x14ac:dyDescent="0.25">
      <c r="A22" s="78" t="s">
        <v>15</v>
      </c>
      <c r="B22" s="70"/>
      <c r="C22" s="70"/>
      <c r="D22" s="70"/>
      <c r="E22" s="70"/>
      <c r="F22" s="12">
        <v>9470</v>
      </c>
      <c r="G22" s="12">
        <v>0</v>
      </c>
      <c r="H22" s="12">
        <v>9470</v>
      </c>
      <c r="I22" s="12">
        <v>0</v>
      </c>
    </row>
    <row r="23" spans="1:10" ht="18" x14ac:dyDescent="0.25">
      <c r="A23" s="20"/>
      <c r="B23" s="18"/>
      <c r="C23" s="18"/>
      <c r="D23" s="18"/>
      <c r="E23" s="18"/>
      <c r="F23" s="18"/>
      <c r="G23" s="18"/>
      <c r="H23" s="19"/>
      <c r="I23" s="19"/>
      <c r="J23" s="19"/>
    </row>
    <row r="24" spans="1:10" ht="15.75" customHeight="1" x14ac:dyDescent="0.25">
      <c r="A24" s="66" t="s">
        <v>16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0" ht="15.75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5.5" x14ac:dyDescent="0.25">
      <c r="A26" s="7"/>
      <c r="B26" s="8"/>
      <c r="C26" s="8"/>
      <c r="D26" s="9"/>
      <c r="E26" s="10"/>
      <c r="F26" s="11" t="s">
        <v>3</v>
      </c>
      <c r="G26" s="11" t="s">
        <v>65</v>
      </c>
      <c r="H26" s="11" t="s">
        <v>21</v>
      </c>
      <c r="I26" s="11" t="s">
        <v>62</v>
      </c>
    </row>
    <row r="27" spans="1:10" x14ac:dyDescent="0.25">
      <c r="A27" s="79" t="s">
        <v>17</v>
      </c>
      <c r="B27" s="80"/>
      <c r="C27" s="80"/>
      <c r="D27" s="80"/>
      <c r="E27" s="81"/>
      <c r="F27" s="23">
        <v>0</v>
      </c>
      <c r="G27" s="23">
        <v>0</v>
      </c>
      <c r="H27" s="24">
        <v>0</v>
      </c>
      <c r="I27" s="24">
        <v>0</v>
      </c>
    </row>
    <row r="28" spans="1:10" x14ac:dyDescent="0.25">
      <c r="A28" s="78" t="s">
        <v>18</v>
      </c>
      <c r="B28" s="70"/>
      <c r="C28" s="70"/>
      <c r="D28" s="70"/>
      <c r="E28" s="70"/>
      <c r="F28" s="25">
        <f>F22+F27</f>
        <v>9470</v>
      </c>
      <c r="G28" s="25">
        <f>G22+G27</f>
        <v>0</v>
      </c>
      <c r="H28" s="26">
        <v>0</v>
      </c>
      <c r="I28" s="26">
        <v>0</v>
      </c>
    </row>
    <row r="29" spans="1:10" ht="39" customHeight="1" x14ac:dyDescent="0.25">
      <c r="A29" s="69" t="s">
        <v>19</v>
      </c>
      <c r="B29" s="74"/>
      <c r="C29" s="74"/>
      <c r="D29" s="74"/>
      <c r="E29" s="75"/>
      <c r="F29" s="25">
        <v>9470</v>
      </c>
      <c r="G29" s="25">
        <f>I14+G21+G27-G28</f>
        <v>0.9999609292502768</v>
      </c>
      <c r="H29" s="26">
        <v>9470</v>
      </c>
      <c r="I29" s="12">
        <f t="shared" ref="I29" si="6">I27-I28</f>
        <v>0</v>
      </c>
    </row>
  </sheetData>
  <mergeCells count="18"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10:E10"/>
    <mergeCell ref="A1:J1"/>
    <mergeCell ref="A3:J3"/>
    <mergeCell ref="A5:J5"/>
    <mergeCell ref="A8:E8"/>
    <mergeCell ref="A9:E9"/>
  </mergeCells>
  <pageMargins left="0.7" right="0.7" top="0.75" bottom="0.75" header="0.3" footer="0.3"/>
  <pageSetup paperSize="9" scale="9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2" workbookViewId="0">
      <selection activeCell="D14" sqref="D14"/>
    </sheetView>
  </sheetViews>
  <sheetFormatPr defaultRowHeight="15" x14ac:dyDescent="0.25"/>
  <cols>
    <col min="1" max="1" width="28.5703125" customWidth="1"/>
    <col min="2" max="2" width="22.7109375" customWidth="1"/>
    <col min="3" max="4" width="16.85546875" customWidth="1"/>
    <col min="5" max="5" width="14.28515625" customWidth="1"/>
    <col min="6" max="6" width="18.28515625" customWidth="1"/>
    <col min="7" max="7" width="9.140625" customWidth="1"/>
    <col min="8" max="8" width="0.85546875" customWidth="1"/>
  </cols>
  <sheetData>
    <row r="1" spans="1:8" ht="32.25" customHeight="1" x14ac:dyDescent="0.25">
      <c r="A1" s="82" t="s">
        <v>47</v>
      </c>
      <c r="B1" s="82"/>
      <c r="C1" s="82"/>
      <c r="D1" s="82"/>
      <c r="E1" s="82"/>
      <c r="F1" s="82"/>
      <c r="G1" s="82"/>
      <c r="H1" s="82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82" t="s">
        <v>1</v>
      </c>
      <c r="B3" s="82"/>
      <c r="C3" s="82"/>
      <c r="D3" s="82"/>
      <c r="E3" s="82"/>
      <c r="F3" s="82"/>
      <c r="G3" s="82"/>
      <c r="H3" s="82"/>
    </row>
    <row r="4" spans="1:8" ht="18" x14ac:dyDescent="0.25">
      <c r="A4" s="1"/>
      <c r="B4" s="1"/>
      <c r="C4" s="1"/>
      <c r="D4" s="1"/>
      <c r="E4" s="1"/>
      <c r="F4" s="1"/>
      <c r="G4" s="2"/>
      <c r="H4" s="2"/>
    </row>
    <row r="5" spans="1:8" x14ac:dyDescent="0.25">
      <c r="A5" s="82" t="s">
        <v>26</v>
      </c>
      <c r="B5" s="82"/>
      <c r="C5" s="82"/>
      <c r="D5" s="82"/>
      <c r="E5" s="82"/>
      <c r="F5" s="82"/>
      <c r="G5" s="82"/>
      <c r="H5" s="82"/>
    </row>
    <row r="6" spans="1:8" x14ac:dyDescent="0.25">
      <c r="A6" s="27"/>
      <c r="B6" s="27"/>
      <c r="C6" s="27"/>
      <c r="D6" s="27"/>
      <c r="E6" s="27"/>
      <c r="F6" s="27"/>
      <c r="G6" s="27"/>
      <c r="H6" s="27"/>
    </row>
    <row r="7" spans="1:8" ht="15.75" thickBot="1" x14ac:dyDescent="0.3">
      <c r="A7" s="27"/>
      <c r="B7" s="27"/>
      <c r="C7" s="27"/>
      <c r="D7" s="27"/>
      <c r="E7" s="27"/>
      <c r="F7" s="27"/>
      <c r="G7" s="27"/>
      <c r="H7" s="27"/>
    </row>
    <row r="8" spans="1:8" ht="39" thickBot="1" x14ac:dyDescent="0.3">
      <c r="A8" s="28" t="s">
        <v>27</v>
      </c>
      <c r="B8" s="28" t="s">
        <v>68</v>
      </c>
      <c r="C8" s="28" t="s">
        <v>24</v>
      </c>
      <c r="D8" s="28" t="s">
        <v>66</v>
      </c>
      <c r="E8" s="28" t="s">
        <v>67</v>
      </c>
      <c r="F8" s="29"/>
    </row>
    <row r="9" spans="1:8" ht="26.25" x14ac:dyDescent="0.25">
      <c r="A9" s="30" t="s">
        <v>29</v>
      </c>
      <c r="B9" s="30"/>
      <c r="C9" s="31"/>
      <c r="D9" s="30"/>
      <c r="E9" s="30"/>
      <c r="F9" s="32"/>
    </row>
    <row r="10" spans="1:8" x14ac:dyDescent="0.25">
      <c r="A10" s="30" t="s">
        <v>30</v>
      </c>
      <c r="B10" s="33">
        <v>1390502.9</v>
      </c>
      <c r="C10" s="34">
        <f>D10-B10</f>
        <v>400529.67000000016</v>
      </c>
      <c r="D10" s="34">
        <v>1791032.57</v>
      </c>
      <c r="E10" s="55">
        <f>D10/B10</f>
        <v>1.2880466268714723</v>
      </c>
      <c r="F10" s="32"/>
    </row>
    <row r="11" spans="1:8" ht="39" x14ac:dyDescent="0.25">
      <c r="A11" s="35" t="s">
        <v>31</v>
      </c>
      <c r="B11" s="33">
        <v>1291188</v>
      </c>
      <c r="C11" s="34">
        <f>D11-B11</f>
        <v>377751</v>
      </c>
      <c r="D11" s="34">
        <v>1668939</v>
      </c>
      <c r="E11" s="55">
        <f>D11/B11</f>
        <v>1.2925608044684431</v>
      </c>
      <c r="F11" s="32"/>
    </row>
    <row r="12" spans="1:8" x14ac:dyDescent="0.25">
      <c r="A12" s="35" t="s">
        <v>32</v>
      </c>
      <c r="B12" s="36">
        <v>2.4700000000000002</v>
      </c>
      <c r="C12" s="37">
        <v>0</v>
      </c>
      <c r="D12" s="37">
        <v>2.4700000000000002</v>
      </c>
      <c r="E12" s="55">
        <v>1</v>
      </c>
      <c r="F12" s="32"/>
    </row>
    <row r="13" spans="1:8" ht="51.75" x14ac:dyDescent="0.25">
      <c r="A13" s="35" t="s">
        <v>33</v>
      </c>
      <c r="B13" s="33">
        <v>5700</v>
      </c>
      <c r="C13" s="34">
        <f>D13-B13</f>
        <v>3900</v>
      </c>
      <c r="D13" s="34">
        <v>9600</v>
      </c>
      <c r="E13" s="55">
        <f>D13/B13</f>
        <v>1.6842105263157894</v>
      </c>
      <c r="F13" s="32"/>
    </row>
    <row r="14" spans="1:8" ht="64.5" x14ac:dyDescent="0.25">
      <c r="A14" s="35" t="s">
        <v>34</v>
      </c>
      <c r="B14" s="33">
        <v>15464.53</v>
      </c>
      <c r="C14" s="34">
        <f>D14-B14</f>
        <v>0</v>
      </c>
      <c r="D14" s="34">
        <v>15464.53</v>
      </c>
      <c r="E14" s="55">
        <v>1</v>
      </c>
      <c r="F14" s="32"/>
    </row>
    <row r="15" spans="1:8" ht="51.75" x14ac:dyDescent="0.25">
      <c r="A15" s="35" t="s">
        <v>35</v>
      </c>
      <c r="B15" s="33">
        <v>78147.899999999994</v>
      </c>
      <c r="C15" s="34">
        <f>D15-B15</f>
        <v>18878.670000000013</v>
      </c>
      <c r="D15" s="34">
        <v>97026.57</v>
      </c>
      <c r="E15" s="55">
        <f>D15/B15</f>
        <v>1.2415761651944583</v>
      </c>
      <c r="F15" s="32"/>
    </row>
    <row r="16" spans="1:8" ht="26.25" x14ac:dyDescent="0.25">
      <c r="A16" s="30" t="s">
        <v>36</v>
      </c>
      <c r="B16" s="30"/>
      <c r="C16" s="49"/>
      <c r="D16" s="30"/>
      <c r="E16" s="56"/>
      <c r="F16" s="32"/>
    </row>
    <row r="17" spans="1:8" ht="39" x14ac:dyDescent="0.25">
      <c r="A17" s="35" t="s">
        <v>37</v>
      </c>
      <c r="B17" s="30"/>
      <c r="C17" s="31"/>
      <c r="D17" s="30"/>
      <c r="E17" s="56"/>
      <c r="F17" s="32"/>
    </row>
    <row r="18" spans="1:8" x14ac:dyDescent="0.25">
      <c r="A18" s="30" t="s">
        <v>38</v>
      </c>
      <c r="B18" s="33">
        <v>1390502.9</v>
      </c>
      <c r="C18" s="34">
        <f>D18-B18</f>
        <v>400529.67000000016</v>
      </c>
      <c r="D18" s="33">
        <v>1791032.57</v>
      </c>
      <c r="E18" s="55">
        <f>D18/B18</f>
        <v>1.2880466268714723</v>
      </c>
      <c r="F18" s="32"/>
    </row>
    <row r="19" spans="1:8" x14ac:dyDescent="0.25">
      <c r="A19" s="30" t="s">
        <v>39</v>
      </c>
      <c r="B19" s="33">
        <v>1387100.96</v>
      </c>
      <c r="C19" s="51">
        <f>D19-B19</f>
        <v>400529.67000000016</v>
      </c>
      <c r="D19" s="33">
        <f>D20+D21+D22+D23</f>
        <v>1787630.6300000001</v>
      </c>
      <c r="E19" s="57">
        <f>D19/B19</f>
        <v>1.2887530767767619</v>
      </c>
      <c r="F19" s="32"/>
    </row>
    <row r="20" spans="1:8" x14ac:dyDescent="0.25">
      <c r="A20" s="35" t="s">
        <v>40</v>
      </c>
      <c r="B20" s="33">
        <v>1290745</v>
      </c>
      <c r="C20" s="51">
        <f>D19-B20</f>
        <v>496885.63000000012</v>
      </c>
      <c r="D20" s="33">
        <v>1665939.61</v>
      </c>
      <c r="E20" s="57">
        <f>D20/B20</f>
        <v>1.29068066116855</v>
      </c>
      <c r="F20" s="32"/>
    </row>
    <row r="21" spans="1:8" x14ac:dyDescent="0.25">
      <c r="A21" s="35" t="s">
        <v>41</v>
      </c>
      <c r="B21" s="33">
        <v>95893.34</v>
      </c>
      <c r="C21" s="51">
        <f>D21-B21</f>
        <v>24914.160000000003</v>
      </c>
      <c r="D21" s="33">
        <v>120807.5</v>
      </c>
      <c r="E21" s="57">
        <f>D21/B21</f>
        <v>1.2598111610253642</v>
      </c>
      <c r="F21" s="32"/>
    </row>
    <row r="22" spans="1:8" x14ac:dyDescent="0.25">
      <c r="A22" s="35" t="s">
        <v>42</v>
      </c>
      <c r="B22" s="36">
        <v>462.62</v>
      </c>
      <c r="C22" s="52">
        <f>D22-B22</f>
        <v>110.38</v>
      </c>
      <c r="D22" s="36">
        <v>573</v>
      </c>
      <c r="E22" s="57">
        <v>1.24</v>
      </c>
      <c r="F22" s="32"/>
    </row>
    <row r="23" spans="1:8" ht="51.75" x14ac:dyDescent="0.25">
      <c r="A23" s="35" t="s">
        <v>43</v>
      </c>
      <c r="B23" s="30"/>
      <c r="C23" s="52"/>
      <c r="D23" s="36">
        <v>310.52</v>
      </c>
      <c r="E23" s="58"/>
      <c r="F23" s="32"/>
    </row>
    <row r="24" spans="1:8" ht="26.25" x14ac:dyDescent="0.25">
      <c r="A24" s="30" t="s">
        <v>44</v>
      </c>
      <c r="B24" s="33">
        <v>12871.78</v>
      </c>
      <c r="C24" s="34">
        <v>0</v>
      </c>
      <c r="D24" s="33">
        <v>12871.78</v>
      </c>
      <c r="E24" s="55">
        <v>1</v>
      </c>
      <c r="F24" s="32"/>
    </row>
    <row r="25" spans="1:8" ht="39" x14ac:dyDescent="0.25">
      <c r="A25" s="35" t="s">
        <v>45</v>
      </c>
      <c r="B25" s="33">
        <v>12871.78</v>
      </c>
      <c r="C25" s="34">
        <v>0</v>
      </c>
      <c r="D25" s="33">
        <v>12871.78</v>
      </c>
      <c r="E25" s="55">
        <v>1</v>
      </c>
      <c r="F25" s="32"/>
    </row>
    <row r="26" spans="1:8" x14ac:dyDescent="0.25">
      <c r="A26" s="30" t="s">
        <v>46</v>
      </c>
      <c r="B26" s="33">
        <v>1399972.74</v>
      </c>
      <c r="C26" s="34">
        <f>D26-B26</f>
        <v>400529.67000000016</v>
      </c>
      <c r="D26" s="33">
        <f>D19+D24</f>
        <v>1800502.4100000001</v>
      </c>
      <c r="E26" s="55">
        <f>D26/B26</f>
        <v>1.2860981921690848</v>
      </c>
      <c r="F26" s="32"/>
    </row>
    <row r="27" spans="1:8" x14ac:dyDescent="0.25">
      <c r="A27" s="27"/>
      <c r="B27" s="27"/>
      <c r="C27" s="27"/>
      <c r="D27" s="27"/>
      <c r="E27" s="27"/>
      <c r="F27" s="27"/>
      <c r="G27" s="32"/>
      <c r="H27" s="32"/>
    </row>
    <row r="28" spans="1:8" x14ac:dyDescent="0.25">
      <c r="G28" s="32"/>
      <c r="H28" s="32"/>
    </row>
    <row r="29" spans="1:8" x14ac:dyDescent="0.25">
      <c r="G29" s="32"/>
      <c r="H29" s="32"/>
    </row>
    <row r="30" spans="1:8" x14ac:dyDescent="0.25">
      <c r="G30" s="32"/>
      <c r="H30" s="32"/>
    </row>
    <row r="31" spans="1:8" x14ac:dyDescent="0.25">
      <c r="G31" s="32"/>
      <c r="H31" s="32"/>
    </row>
    <row r="32" spans="1:8" x14ac:dyDescent="0.25">
      <c r="G32" s="32"/>
      <c r="H32" s="32"/>
    </row>
    <row r="33" spans="7:8" x14ac:dyDescent="0.25">
      <c r="G33" s="32"/>
      <c r="H33" s="32"/>
    </row>
    <row r="34" spans="7:8" x14ac:dyDescent="0.25">
      <c r="G34" s="32"/>
      <c r="H34" s="32"/>
    </row>
    <row r="35" spans="7:8" x14ac:dyDescent="0.25">
      <c r="G35" s="32"/>
      <c r="H35" s="32"/>
    </row>
    <row r="36" spans="7:8" x14ac:dyDescent="0.25">
      <c r="G36" s="32"/>
      <c r="H36" s="32"/>
    </row>
    <row r="37" spans="7:8" x14ac:dyDescent="0.25">
      <c r="G37" s="32"/>
      <c r="H37" s="32"/>
    </row>
    <row r="38" spans="7:8" x14ac:dyDescent="0.25">
      <c r="G38" s="32"/>
      <c r="H38" s="32"/>
    </row>
    <row r="39" spans="7:8" x14ac:dyDescent="0.25">
      <c r="G39" s="32"/>
      <c r="H39" s="32"/>
    </row>
    <row r="40" spans="7:8" x14ac:dyDescent="0.25">
      <c r="G40" s="32"/>
      <c r="H40" s="32"/>
    </row>
    <row r="41" spans="7:8" x14ac:dyDescent="0.25">
      <c r="G41" s="32"/>
      <c r="H41" s="32"/>
    </row>
    <row r="42" spans="7:8" x14ac:dyDescent="0.25">
      <c r="G42" s="32"/>
      <c r="H42" s="32"/>
    </row>
    <row r="43" spans="7:8" x14ac:dyDescent="0.25">
      <c r="G43" s="32"/>
      <c r="H43" s="32"/>
    </row>
    <row r="44" spans="7:8" x14ac:dyDescent="0.25">
      <c r="G44" s="32"/>
      <c r="H44" s="32"/>
    </row>
    <row r="45" spans="7:8" x14ac:dyDescent="0.25">
      <c r="G45" s="32"/>
      <c r="H45" s="32"/>
    </row>
    <row r="46" spans="7:8" x14ac:dyDescent="0.25">
      <c r="G46" s="27"/>
      <c r="H46" s="27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opLeftCell="A31" workbookViewId="0">
      <selection activeCell="K28" sqref="K28"/>
    </sheetView>
  </sheetViews>
  <sheetFormatPr defaultRowHeight="15" x14ac:dyDescent="0.25"/>
  <cols>
    <col min="1" max="1" width="36.140625" customWidth="1"/>
    <col min="2" max="2" width="20.5703125" customWidth="1"/>
    <col min="3" max="3" width="24" customWidth="1"/>
    <col min="4" max="5" width="19" customWidth="1"/>
    <col min="6" max="6" width="20.140625" customWidth="1"/>
    <col min="7" max="7" width="21.7109375" customWidth="1"/>
  </cols>
  <sheetData>
    <row r="1" spans="1:6" ht="15.75" x14ac:dyDescent="0.25">
      <c r="A1" s="66" t="s">
        <v>0</v>
      </c>
      <c r="B1" s="66"/>
      <c r="C1" s="66"/>
      <c r="D1" s="66"/>
      <c r="E1" s="66"/>
      <c r="F1" s="66"/>
    </row>
    <row r="2" spans="1:6" ht="18" x14ac:dyDescent="0.25">
      <c r="A2" s="1"/>
      <c r="B2" s="1"/>
      <c r="C2" s="1"/>
      <c r="D2" s="1"/>
      <c r="E2" s="1"/>
      <c r="F2" s="1"/>
    </row>
    <row r="3" spans="1:6" ht="15.75" x14ac:dyDescent="0.25">
      <c r="A3" s="66" t="s">
        <v>1</v>
      </c>
      <c r="B3" s="66"/>
      <c r="C3" s="66"/>
      <c r="D3" s="66"/>
      <c r="E3" s="66"/>
      <c r="F3" s="66"/>
    </row>
    <row r="4" spans="1:6" ht="18" x14ac:dyDescent="0.25">
      <c r="B4" s="1"/>
      <c r="C4" s="1"/>
      <c r="D4" s="1"/>
      <c r="E4" s="2"/>
      <c r="F4" s="2"/>
    </row>
    <row r="5" spans="1:6" ht="15.75" x14ac:dyDescent="0.25">
      <c r="A5" s="66" t="s">
        <v>26</v>
      </c>
      <c r="B5" s="66"/>
      <c r="C5" s="66"/>
      <c r="D5" s="66"/>
      <c r="E5" s="66"/>
      <c r="F5" s="66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66" t="s">
        <v>48</v>
      </c>
      <c r="B7" s="66"/>
      <c r="C7" s="66"/>
      <c r="D7" s="66"/>
      <c r="E7" s="66"/>
      <c r="F7" s="66"/>
    </row>
    <row r="9" spans="1:6" ht="15.75" thickBot="1" x14ac:dyDescent="0.3"/>
    <row r="10" spans="1:6" ht="26.25" thickBot="1" x14ac:dyDescent="0.3">
      <c r="A10" s="28" t="s">
        <v>27</v>
      </c>
      <c r="B10" s="28" t="s">
        <v>28</v>
      </c>
      <c r="C10" s="28" t="s">
        <v>20</v>
      </c>
      <c r="D10" s="28" t="s">
        <v>21</v>
      </c>
      <c r="E10" s="28" t="s">
        <v>62</v>
      </c>
    </row>
    <row r="11" spans="1:6" x14ac:dyDescent="0.25">
      <c r="A11" s="38" t="s">
        <v>49</v>
      </c>
      <c r="B11" s="39">
        <v>1390502.9</v>
      </c>
      <c r="C11" s="40">
        <f>D11-B11</f>
        <v>400529.67000000016</v>
      </c>
      <c r="D11" s="39">
        <f>D13+D14+D17+D19+D21+D24</f>
        <v>1791032.57</v>
      </c>
      <c r="E11" s="59">
        <f>D11/B11</f>
        <v>1.2880466268714723</v>
      </c>
    </row>
    <row r="12" spans="1:6" x14ac:dyDescent="0.25">
      <c r="A12" s="41" t="s">
        <v>50</v>
      </c>
      <c r="B12" s="33">
        <v>10300</v>
      </c>
      <c r="C12" s="40">
        <f>D12-B12</f>
        <v>12300</v>
      </c>
      <c r="D12" s="33">
        <v>22600</v>
      </c>
      <c r="E12" s="59">
        <f t="shared" ref="E12:E24" si="0">D12/B12</f>
        <v>2.1941747572815533</v>
      </c>
    </row>
    <row r="13" spans="1:6" ht="39" x14ac:dyDescent="0.25">
      <c r="A13" s="42" t="s">
        <v>35</v>
      </c>
      <c r="B13" s="33">
        <v>10300</v>
      </c>
      <c r="C13" s="40">
        <f t="shared" ref="C13:C24" si="1">D13-B13</f>
        <v>12300</v>
      </c>
      <c r="D13" s="33">
        <v>22600</v>
      </c>
      <c r="E13" s="59">
        <f t="shared" si="0"/>
        <v>2.1941747572815533</v>
      </c>
    </row>
    <row r="14" spans="1:6" ht="26.25" x14ac:dyDescent="0.25">
      <c r="A14" s="41" t="s">
        <v>51</v>
      </c>
      <c r="B14" s="36">
        <v>467</v>
      </c>
      <c r="C14" s="40">
        <f t="shared" si="1"/>
        <v>0</v>
      </c>
      <c r="D14" s="36">
        <v>467</v>
      </c>
      <c r="E14" s="59">
        <f t="shared" si="0"/>
        <v>1</v>
      </c>
    </row>
    <row r="15" spans="1:6" x14ac:dyDescent="0.25">
      <c r="A15" s="42" t="s">
        <v>32</v>
      </c>
      <c r="B15" s="36">
        <v>2.4700000000000002</v>
      </c>
      <c r="C15" s="40">
        <f t="shared" si="1"/>
        <v>0</v>
      </c>
      <c r="D15" s="36">
        <v>2.4700000000000002</v>
      </c>
      <c r="E15" s="59">
        <f t="shared" si="0"/>
        <v>1</v>
      </c>
    </row>
    <row r="16" spans="1:6" ht="51.75" x14ac:dyDescent="0.25">
      <c r="A16" s="42" t="s">
        <v>34</v>
      </c>
      <c r="B16" s="36">
        <v>464.53</v>
      </c>
      <c r="C16" s="40">
        <f t="shared" si="1"/>
        <v>0</v>
      </c>
      <c r="D16" s="36">
        <v>464.53</v>
      </c>
      <c r="E16" s="59">
        <f t="shared" si="0"/>
        <v>1</v>
      </c>
    </row>
    <row r="17" spans="1:7" ht="26.25" x14ac:dyDescent="0.25">
      <c r="A17" s="41" t="s">
        <v>52</v>
      </c>
      <c r="B17" s="33">
        <v>5700</v>
      </c>
      <c r="C17" s="40">
        <f t="shared" si="1"/>
        <v>3900</v>
      </c>
      <c r="D17" s="33">
        <v>9600</v>
      </c>
      <c r="E17" s="59">
        <f t="shared" si="0"/>
        <v>1.6842105263157894</v>
      </c>
    </row>
    <row r="18" spans="1:7" ht="51.75" x14ac:dyDescent="0.25">
      <c r="A18" s="42" t="s">
        <v>33</v>
      </c>
      <c r="B18" s="33">
        <v>5700</v>
      </c>
      <c r="C18" s="40">
        <f t="shared" si="1"/>
        <v>3900</v>
      </c>
      <c r="D18" s="33">
        <v>9600</v>
      </c>
      <c r="E18" s="59">
        <f t="shared" si="0"/>
        <v>1.6842105263157894</v>
      </c>
      <c r="G18" s="34"/>
    </row>
    <row r="19" spans="1:7" ht="26.25" x14ac:dyDescent="0.25">
      <c r="A19" s="41" t="s">
        <v>53</v>
      </c>
      <c r="B19" s="33">
        <v>67847.899999999994</v>
      </c>
      <c r="C19" s="40">
        <f t="shared" si="1"/>
        <v>6578.6700000000128</v>
      </c>
      <c r="D19" s="33">
        <v>74426.570000000007</v>
      </c>
      <c r="E19" s="59">
        <f t="shared" si="0"/>
        <v>1.0969620283015393</v>
      </c>
    </row>
    <row r="20" spans="1:7" ht="39" x14ac:dyDescent="0.25">
      <c r="A20" s="42" t="s">
        <v>35</v>
      </c>
      <c r="B20" s="33">
        <v>67847.899999999994</v>
      </c>
      <c r="C20" s="40">
        <f t="shared" si="1"/>
        <v>6578.6700000000128</v>
      </c>
      <c r="D20" s="33">
        <v>74426.570000000007</v>
      </c>
      <c r="E20" s="59">
        <f t="shared" si="0"/>
        <v>1.0969620283015393</v>
      </c>
    </row>
    <row r="21" spans="1:7" ht="26.25" x14ac:dyDescent="0.25">
      <c r="A21" s="41" t="s">
        <v>54</v>
      </c>
      <c r="B21" s="33">
        <v>1291188</v>
      </c>
      <c r="C21" s="40">
        <f t="shared" si="1"/>
        <v>377751</v>
      </c>
      <c r="D21" s="33">
        <v>1668939</v>
      </c>
      <c r="E21" s="59">
        <f t="shared" si="0"/>
        <v>1.2925608044684431</v>
      </c>
    </row>
    <row r="22" spans="1:7" ht="39" x14ac:dyDescent="0.25">
      <c r="A22" s="42" t="s">
        <v>31</v>
      </c>
      <c r="B22" s="33">
        <v>1291188</v>
      </c>
      <c r="C22" s="40">
        <f t="shared" si="1"/>
        <v>377751</v>
      </c>
      <c r="D22" s="33">
        <v>1668939</v>
      </c>
      <c r="E22" s="59">
        <f t="shared" si="0"/>
        <v>1.2925608044684431</v>
      </c>
    </row>
    <row r="23" spans="1:7" ht="26.25" x14ac:dyDescent="0.25">
      <c r="A23" s="41" t="s">
        <v>55</v>
      </c>
      <c r="B23" s="33">
        <v>15000</v>
      </c>
      <c r="C23" s="40">
        <f t="shared" si="1"/>
        <v>0</v>
      </c>
      <c r="D23" s="33">
        <v>15000</v>
      </c>
      <c r="E23" s="59">
        <f t="shared" si="0"/>
        <v>1</v>
      </c>
    </row>
    <row r="24" spans="1:7" ht="51.75" x14ac:dyDescent="0.25">
      <c r="A24" s="42" t="s">
        <v>34</v>
      </c>
      <c r="B24" s="33">
        <v>15000</v>
      </c>
      <c r="C24" s="40">
        <f t="shared" si="1"/>
        <v>0</v>
      </c>
      <c r="D24" s="33">
        <v>15000</v>
      </c>
      <c r="E24" s="59">
        <f t="shared" si="0"/>
        <v>1</v>
      </c>
    </row>
    <row r="25" spans="1:7" ht="51.75" x14ac:dyDescent="0.25">
      <c r="A25" s="41" t="s">
        <v>56</v>
      </c>
      <c r="B25" s="30"/>
      <c r="C25" s="31"/>
      <c r="D25" s="30"/>
      <c r="E25" s="56"/>
    </row>
    <row r="26" spans="1:7" ht="39" x14ac:dyDescent="0.25">
      <c r="A26" s="42" t="s">
        <v>37</v>
      </c>
      <c r="B26" s="30"/>
      <c r="C26" s="31"/>
      <c r="D26" s="30"/>
      <c r="E26" s="56"/>
    </row>
    <row r="27" spans="1:7" x14ac:dyDescent="0.25">
      <c r="E27" s="60"/>
    </row>
    <row r="28" spans="1:7" x14ac:dyDescent="0.25">
      <c r="E28" s="60"/>
    </row>
    <row r="29" spans="1:7" ht="15.75" x14ac:dyDescent="0.25">
      <c r="B29" s="43" t="s">
        <v>57</v>
      </c>
      <c r="C29" s="44"/>
      <c r="D29" s="44"/>
      <c r="E29" s="61"/>
      <c r="F29" s="45"/>
    </row>
    <row r="30" spans="1:7" ht="15.75" customHeight="1" thickBot="1" x14ac:dyDescent="0.3">
      <c r="E30" s="60"/>
    </row>
    <row r="31" spans="1:7" ht="26.25" thickBot="1" x14ac:dyDescent="0.3">
      <c r="A31" s="28" t="s">
        <v>27</v>
      </c>
      <c r="B31" s="28" t="s">
        <v>28</v>
      </c>
      <c r="C31" s="28" t="s">
        <v>65</v>
      </c>
      <c r="D31" s="28" t="s">
        <v>21</v>
      </c>
      <c r="E31" s="62" t="s">
        <v>21</v>
      </c>
    </row>
    <row r="32" spans="1:7" ht="15.75" customHeight="1" x14ac:dyDescent="0.25">
      <c r="A32" s="38" t="s">
        <v>49</v>
      </c>
      <c r="B32" s="39">
        <v>1399972.74</v>
      </c>
      <c r="C32" s="46">
        <f>D32-B32</f>
        <v>400529.66999999993</v>
      </c>
      <c r="D32" s="39">
        <v>1800502.41</v>
      </c>
      <c r="E32" s="59">
        <f>D32/B32</f>
        <v>1.2860981921690846</v>
      </c>
    </row>
    <row r="33" spans="1:5" ht="15.75" customHeight="1" x14ac:dyDescent="0.25">
      <c r="A33" s="41" t="s">
        <v>50</v>
      </c>
      <c r="B33" s="33">
        <v>10300</v>
      </c>
      <c r="C33" s="46">
        <f t="shared" ref="C33:C64" si="2">D33-B33</f>
        <v>12300</v>
      </c>
      <c r="D33" s="33">
        <v>22600</v>
      </c>
      <c r="E33" s="59">
        <f t="shared" ref="E33:E64" si="3">D33/B33</f>
        <v>2.1941747572815533</v>
      </c>
    </row>
    <row r="34" spans="1:5" ht="15" customHeight="1" x14ac:dyDescent="0.25">
      <c r="A34" s="42" t="s">
        <v>40</v>
      </c>
      <c r="B34" s="33">
        <v>4617</v>
      </c>
      <c r="C34" s="46">
        <f t="shared" si="2"/>
        <v>-3.3800000000001091</v>
      </c>
      <c r="D34" s="33">
        <v>4613.62</v>
      </c>
      <c r="E34" s="59">
        <f t="shared" si="3"/>
        <v>0.99926792289365385</v>
      </c>
    </row>
    <row r="35" spans="1:5" x14ac:dyDescent="0.25">
      <c r="A35" s="42" t="s">
        <v>41</v>
      </c>
      <c r="B35" s="33">
        <v>5683</v>
      </c>
      <c r="C35" s="46">
        <f t="shared" si="2"/>
        <v>12303.380000000001</v>
      </c>
      <c r="D35" s="33">
        <f>D33-D34</f>
        <v>17986.38</v>
      </c>
      <c r="E35" s="59">
        <f t="shared" si="3"/>
        <v>3.164944571529122</v>
      </c>
    </row>
    <row r="36" spans="1:5" ht="39" x14ac:dyDescent="0.25">
      <c r="A36" s="42" t="s">
        <v>43</v>
      </c>
      <c r="B36" s="30"/>
      <c r="C36" s="46">
        <f t="shared" si="2"/>
        <v>310.52</v>
      </c>
      <c r="D36" s="36">
        <v>310.52</v>
      </c>
      <c r="E36" s="59"/>
    </row>
    <row r="37" spans="1:5" ht="26.25" x14ac:dyDescent="0.25">
      <c r="A37" s="41" t="s">
        <v>51</v>
      </c>
      <c r="B37" s="36">
        <v>467</v>
      </c>
      <c r="C37" s="46">
        <f t="shared" si="2"/>
        <v>0</v>
      </c>
      <c r="D37" s="36">
        <v>467</v>
      </c>
      <c r="E37" s="59">
        <f t="shared" si="3"/>
        <v>1</v>
      </c>
    </row>
    <row r="38" spans="1:5" ht="39" x14ac:dyDescent="0.25">
      <c r="A38" s="42" t="s">
        <v>45</v>
      </c>
      <c r="B38" s="36">
        <v>467</v>
      </c>
      <c r="C38" s="46">
        <f t="shared" si="2"/>
        <v>4200</v>
      </c>
      <c r="D38" s="36">
        <v>4667</v>
      </c>
      <c r="E38" s="59">
        <f t="shared" si="3"/>
        <v>9.9935760171306214</v>
      </c>
    </row>
    <row r="39" spans="1:5" ht="39" x14ac:dyDescent="0.25">
      <c r="A39" s="41" t="s">
        <v>58</v>
      </c>
      <c r="B39" s="33">
        <v>1674.07</v>
      </c>
      <c r="C39" s="46">
        <f t="shared" si="2"/>
        <v>0</v>
      </c>
      <c r="D39" s="36">
        <v>1674.07</v>
      </c>
      <c r="E39" s="59">
        <f t="shared" si="3"/>
        <v>1</v>
      </c>
    </row>
    <row r="40" spans="1:5" ht="39" x14ac:dyDescent="0.25">
      <c r="A40" s="42" t="s">
        <v>45</v>
      </c>
      <c r="B40" s="33">
        <v>1674.07</v>
      </c>
      <c r="C40" s="46">
        <f t="shared" si="2"/>
        <v>0</v>
      </c>
      <c r="D40" s="36">
        <v>1674.07</v>
      </c>
      <c r="E40" s="59">
        <f t="shared" si="3"/>
        <v>1</v>
      </c>
    </row>
    <row r="41" spans="1:5" ht="26.25" x14ac:dyDescent="0.25">
      <c r="A41" s="41" t="s">
        <v>52</v>
      </c>
      <c r="B41" s="33">
        <v>5700</v>
      </c>
      <c r="C41" s="46">
        <f t="shared" si="2"/>
        <v>3900</v>
      </c>
      <c r="D41" s="33">
        <v>9600</v>
      </c>
      <c r="E41" s="59">
        <f t="shared" si="3"/>
        <v>1.6842105263157894</v>
      </c>
    </row>
    <row r="42" spans="1:5" x14ac:dyDescent="0.25">
      <c r="A42" s="42" t="s">
        <v>40</v>
      </c>
      <c r="B42" s="36">
        <v>300</v>
      </c>
      <c r="C42" s="46">
        <f t="shared" si="2"/>
        <v>0</v>
      </c>
      <c r="D42" s="36">
        <v>300</v>
      </c>
      <c r="E42" s="59">
        <f t="shared" si="3"/>
        <v>1</v>
      </c>
    </row>
    <row r="43" spans="1:5" x14ac:dyDescent="0.25">
      <c r="A43" s="42" t="s">
        <v>41</v>
      </c>
      <c r="B43" s="33">
        <v>5400</v>
      </c>
      <c r="C43" s="46">
        <f t="shared" si="2"/>
        <v>3900</v>
      </c>
      <c r="D43" s="33">
        <v>9300</v>
      </c>
      <c r="E43" s="59">
        <f t="shared" si="3"/>
        <v>1.7222222222222223</v>
      </c>
    </row>
    <row r="44" spans="1:5" ht="26.25" x14ac:dyDescent="0.25">
      <c r="A44" s="41" t="s">
        <v>53</v>
      </c>
      <c r="B44" s="33">
        <v>67847.899999999994</v>
      </c>
      <c r="C44" s="46">
        <f t="shared" si="2"/>
        <v>6578.6700000000128</v>
      </c>
      <c r="D44" s="33">
        <f>D20</f>
        <v>74426.570000000007</v>
      </c>
      <c r="E44" s="59">
        <f t="shared" si="3"/>
        <v>1.0969620283015393</v>
      </c>
    </row>
    <row r="45" spans="1:5" x14ac:dyDescent="0.25">
      <c r="A45" s="42" t="s">
        <v>41</v>
      </c>
      <c r="B45" s="33">
        <v>67385.279999999999</v>
      </c>
      <c r="C45" s="46">
        <f t="shared" si="2"/>
        <v>6468.2300000000105</v>
      </c>
      <c r="D45" s="33">
        <f>D44-D46</f>
        <v>73853.510000000009</v>
      </c>
      <c r="E45" s="59">
        <f t="shared" si="3"/>
        <v>1.0959887678733398</v>
      </c>
    </row>
    <row r="46" spans="1:5" x14ac:dyDescent="0.25">
      <c r="A46" s="42" t="s">
        <v>42</v>
      </c>
      <c r="B46" s="36">
        <v>462.62</v>
      </c>
      <c r="C46" s="46">
        <f t="shared" si="2"/>
        <v>110.43999999999994</v>
      </c>
      <c r="D46" s="36">
        <v>573.05999999999995</v>
      </c>
      <c r="E46" s="59">
        <f t="shared" si="3"/>
        <v>1.2387272491461674</v>
      </c>
    </row>
    <row r="47" spans="1:5" ht="39" x14ac:dyDescent="0.25">
      <c r="A47" s="42" t="s">
        <v>45</v>
      </c>
      <c r="B47" s="30"/>
      <c r="C47" s="46"/>
      <c r="D47" s="36"/>
      <c r="E47" s="59"/>
    </row>
    <row r="48" spans="1:5" ht="39" x14ac:dyDescent="0.25">
      <c r="A48" s="41" t="s">
        <v>59</v>
      </c>
      <c r="B48" s="36">
        <v>550.91</v>
      </c>
      <c r="C48" s="46">
        <f t="shared" si="2"/>
        <v>0</v>
      </c>
      <c r="D48" s="36">
        <v>550.91</v>
      </c>
      <c r="E48" s="59">
        <f t="shared" si="3"/>
        <v>1</v>
      </c>
    </row>
    <row r="49" spans="1:7" x14ac:dyDescent="0.25">
      <c r="A49" s="42" t="s">
        <v>40</v>
      </c>
      <c r="B49" s="36">
        <v>300</v>
      </c>
      <c r="C49" s="46">
        <f t="shared" si="2"/>
        <v>0</v>
      </c>
      <c r="D49" s="36">
        <v>300</v>
      </c>
      <c r="E49" s="59">
        <f t="shared" si="3"/>
        <v>1</v>
      </c>
    </row>
    <row r="50" spans="1:7" x14ac:dyDescent="0.25">
      <c r="A50" s="42" t="s">
        <v>41</v>
      </c>
      <c r="B50" s="36">
        <v>250.91</v>
      </c>
      <c r="C50" s="46">
        <f t="shared" si="2"/>
        <v>0</v>
      </c>
      <c r="D50" s="36">
        <v>250.91</v>
      </c>
      <c r="E50" s="59">
        <f t="shared" si="3"/>
        <v>1</v>
      </c>
    </row>
    <row r="51" spans="1:7" ht="26.25" x14ac:dyDescent="0.25">
      <c r="A51" s="41" t="s">
        <v>54</v>
      </c>
      <c r="B51" s="33">
        <v>1291188</v>
      </c>
      <c r="C51" s="46">
        <f t="shared" si="2"/>
        <v>377751</v>
      </c>
      <c r="D51" s="33">
        <f>D22</f>
        <v>1668939</v>
      </c>
      <c r="E51" s="59">
        <f t="shared" si="3"/>
        <v>1.2925608044684431</v>
      </c>
      <c r="G51" s="33"/>
    </row>
    <row r="52" spans="1:7" x14ac:dyDescent="0.25">
      <c r="A52" s="42" t="s">
        <v>40</v>
      </c>
      <c r="B52" s="33">
        <v>1285528</v>
      </c>
      <c r="C52" s="46">
        <f t="shared" si="2"/>
        <v>375797.99</v>
      </c>
      <c r="D52" s="33">
        <v>1661325.99</v>
      </c>
      <c r="E52" s="59">
        <f t="shared" si="3"/>
        <v>1.2923296808782072</v>
      </c>
    </row>
    <row r="53" spans="1:7" x14ac:dyDescent="0.25">
      <c r="A53" s="42" t="s">
        <v>41</v>
      </c>
      <c r="B53" s="33">
        <v>5660</v>
      </c>
      <c r="C53" s="46">
        <f t="shared" si="2"/>
        <v>1642.4900000000089</v>
      </c>
      <c r="D53" s="33">
        <f>D51-D52-D54</f>
        <v>7302.4900000000089</v>
      </c>
      <c r="E53" s="59">
        <f t="shared" si="3"/>
        <v>1.290192579505302</v>
      </c>
    </row>
    <row r="54" spans="1:7" ht="39" x14ac:dyDescent="0.25">
      <c r="A54" s="42" t="s">
        <v>43</v>
      </c>
      <c r="B54" s="30"/>
      <c r="C54" s="46">
        <f t="shared" si="2"/>
        <v>310.52</v>
      </c>
      <c r="D54" s="36">
        <v>310.52</v>
      </c>
      <c r="E54" s="59"/>
      <c r="G54" s="50"/>
    </row>
    <row r="55" spans="1:7" ht="26.25" x14ac:dyDescent="0.25">
      <c r="A55" s="41" t="s">
        <v>55</v>
      </c>
      <c r="B55" s="33">
        <v>15000</v>
      </c>
      <c r="C55" s="46">
        <f t="shared" si="2"/>
        <v>0</v>
      </c>
      <c r="D55" s="33">
        <v>15000</v>
      </c>
      <c r="E55" s="59">
        <f t="shared" si="3"/>
        <v>1</v>
      </c>
    </row>
    <row r="56" spans="1:7" x14ac:dyDescent="0.25">
      <c r="A56" s="42" t="s">
        <v>41</v>
      </c>
      <c r="B56" s="33">
        <v>8000</v>
      </c>
      <c r="C56" s="46">
        <f t="shared" si="2"/>
        <v>0</v>
      </c>
      <c r="D56" s="33">
        <v>8000</v>
      </c>
      <c r="E56" s="59">
        <f t="shared" si="3"/>
        <v>1</v>
      </c>
    </row>
    <row r="57" spans="1:7" ht="39" x14ac:dyDescent="0.25">
      <c r="A57" s="42" t="s">
        <v>45</v>
      </c>
      <c r="B57" s="33">
        <v>7000</v>
      </c>
      <c r="C57" s="46">
        <f t="shared" si="2"/>
        <v>0</v>
      </c>
      <c r="D57" s="33">
        <v>7000</v>
      </c>
      <c r="E57" s="59">
        <f t="shared" si="3"/>
        <v>1</v>
      </c>
    </row>
    <row r="58" spans="1:7" ht="26.25" x14ac:dyDescent="0.25">
      <c r="A58" s="41" t="s">
        <v>60</v>
      </c>
      <c r="B58" s="33">
        <v>5514.15</v>
      </c>
      <c r="C58" s="46">
        <f t="shared" si="2"/>
        <v>0</v>
      </c>
      <c r="D58" s="36">
        <v>5514.15</v>
      </c>
      <c r="E58" s="59">
        <f t="shared" si="3"/>
        <v>1</v>
      </c>
    </row>
    <row r="59" spans="1:7" x14ac:dyDescent="0.25">
      <c r="A59" s="42" t="s">
        <v>41</v>
      </c>
      <c r="B59" s="33">
        <v>3514.15</v>
      </c>
      <c r="C59" s="46">
        <f t="shared" si="2"/>
        <v>0</v>
      </c>
      <c r="D59" s="36">
        <v>3514.15</v>
      </c>
      <c r="E59" s="59">
        <f t="shared" si="3"/>
        <v>1</v>
      </c>
    </row>
    <row r="60" spans="1:7" ht="39" x14ac:dyDescent="0.25">
      <c r="A60" s="42" t="s">
        <v>45</v>
      </c>
      <c r="B60" s="33">
        <v>2000</v>
      </c>
      <c r="C60" s="46">
        <f t="shared" si="2"/>
        <v>0</v>
      </c>
      <c r="D60" s="36">
        <v>2000</v>
      </c>
      <c r="E60" s="59">
        <f t="shared" si="3"/>
        <v>1</v>
      </c>
    </row>
    <row r="61" spans="1:7" ht="51.75" x14ac:dyDescent="0.25">
      <c r="A61" s="41" t="s">
        <v>56</v>
      </c>
      <c r="B61" s="30"/>
      <c r="C61" s="46"/>
      <c r="D61" s="30"/>
      <c r="E61" s="59"/>
    </row>
    <row r="62" spans="1:7" ht="39" x14ac:dyDescent="0.25">
      <c r="A62" s="42" t="s">
        <v>45</v>
      </c>
      <c r="B62" s="30"/>
      <c r="C62" s="46"/>
      <c r="D62" s="30"/>
      <c r="E62" s="59"/>
    </row>
    <row r="63" spans="1:7" ht="51.75" x14ac:dyDescent="0.25">
      <c r="A63" s="41" t="s">
        <v>61</v>
      </c>
      <c r="B63" s="33">
        <v>1730.71</v>
      </c>
      <c r="C63" s="46">
        <f t="shared" si="2"/>
        <v>0</v>
      </c>
      <c r="D63" s="36">
        <v>1730.71</v>
      </c>
      <c r="E63" s="59">
        <f t="shared" si="3"/>
        <v>1</v>
      </c>
    </row>
    <row r="64" spans="1:7" ht="39" x14ac:dyDescent="0.25">
      <c r="A64" s="42" t="s">
        <v>45</v>
      </c>
      <c r="B64" s="33">
        <v>1730.71</v>
      </c>
      <c r="C64" s="46">
        <f t="shared" si="2"/>
        <v>0</v>
      </c>
      <c r="D64" s="36">
        <v>1730.71</v>
      </c>
      <c r="E64" s="59">
        <f t="shared" si="3"/>
        <v>1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16" sqref="C16"/>
    </sheetView>
  </sheetViews>
  <sheetFormatPr defaultRowHeight="15" x14ac:dyDescent="0.25"/>
  <cols>
    <col min="1" max="1" width="50.42578125" customWidth="1"/>
    <col min="2" max="2" width="30.7109375" customWidth="1"/>
    <col min="3" max="3" width="20.5703125" customWidth="1"/>
    <col min="4" max="4" width="15" customWidth="1"/>
    <col min="5" max="5" width="20.42578125" customWidth="1"/>
    <col min="6" max="6" width="23" customWidth="1"/>
    <col min="7" max="7" width="28.7109375" customWidth="1"/>
    <col min="8" max="8" width="23" customWidth="1"/>
    <col min="9" max="9" width="28.7109375" customWidth="1"/>
    <col min="10" max="10" width="24" customWidth="1"/>
  </cols>
  <sheetData>
    <row r="1" spans="1:4" ht="15.75" thickBot="1" x14ac:dyDescent="0.3">
      <c r="A1" s="28" t="s">
        <v>27</v>
      </c>
      <c r="B1" s="28" t="s">
        <v>28</v>
      </c>
      <c r="C1" s="28" t="s">
        <v>21</v>
      </c>
      <c r="D1" s="28" t="s">
        <v>62</v>
      </c>
    </row>
    <row r="2" spans="1:4" ht="39" customHeight="1" x14ac:dyDescent="0.25">
      <c r="A2" s="47" t="s">
        <v>49</v>
      </c>
      <c r="B2" s="48">
        <f>B3</f>
        <v>1399972.74</v>
      </c>
      <c r="C2" s="48">
        <f>C3</f>
        <v>1800502.4100000001</v>
      </c>
      <c r="D2" s="63">
        <v>1.29</v>
      </c>
    </row>
    <row r="3" spans="1:4" ht="26.25" x14ac:dyDescent="0.25">
      <c r="A3" s="41" t="s">
        <v>63</v>
      </c>
      <c r="B3" s="33">
        <v>1399972.74</v>
      </c>
      <c r="C3" s="33">
        <v>1800502.4100000001</v>
      </c>
      <c r="D3" s="55">
        <v>1.29</v>
      </c>
    </row>
    <row r="4" spans="1:4" ht="26.25" x14ac:dyDescent="0.25">
      <c r="A4" s="41" t="s">
        <v>64</v>
      </c>
      <c r="B4" s="33">
        <f>B3</f>
        <v>1399972.74</v>
      </c>
      <c r="C4" s="33">
        <f>C3</f>
        <v>1800502.4100000001</v>
      </c>
      <c r="D4" s="55">
        <f>1.29</f>
        <v>1.29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PR-RAS</vt:lpstr>
      <vt:lpstr>Prihodi izvori</vt:lpstr>
      <vt:lpstr>Rashodi funkc.</vt:lpstr>
      <vt:lpstr>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2024-12-16T15:04:06Z</cp:lastPrinted>
  <dcterms:created xsi:type="dcterms:W3CDTF">2024-12-16T11:40:15Z</dcterms:created>
  <dcterms:modified xsi:type="dcterms:W3CDTF">2024-12-20T14:34:11Z</dcterms:modified>
</cp:coreProperties>
</file>