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2023\Fin Izvj 2023\12-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F306" i="9"/>
  <c r="E306" i="9"/>
  <c r="B306" i="9"/>
  <c r="H305" i="9"/>
  <c r="G305" i="9"/>
  <c r="F305" i="9"/>
  <c r="E305" i="9"/>
  <c r="B305" i="9" s="1"/>
  <c r="H304" i="9"/>
  <c r="E304" i="9" s="1"/>
  <c r="B304" i="9" s="1"/>
  <c r="G304" i="9"/>
  <c r="F304" i="9"/>
  <c r="H303" i="9"/>
  <c r="G303" i="9"/>
  <c r="F303" i="9"/>
  <c r="E303" i="9"/>
  <c r="B303" i="9" s="1"/>
  <c r="H302" i="9"/>
  <c r="G302" i="9"/>
  <c r="F302" i="9"/>
  <c r="H301" i="9"/>
  <c r="G301" i="9"/>
  <c r="F301" i="9"/>
  <c r="E301" i="9"/>
  <c r="B301" i="9" s="1"/>
  <c r="H300" i="9"/>
  <c r="G300" i="9"/>
  <c r="F300" i="9"/>
  <c r="H299" i="9"/>
  <c r="G299" i="9"/>
  <c r="F299" i="9"/>
  <c r="H298" i="9"/>
  <c r="E298" i="9" s="1"/>
  <c r="B298" i="9" s="1"/>
  <c r="G298" i="9"/>
  <c r="F298" i="9"/>
  <c r="H297" i="9"/>
  <c r="G297" i="9"/>
  <c r="F297" i="9"/>
  <c r="H296" i="9"/>
  <c r="E296" i="9" s="1"/>
  <c r="B296" i="9" s="1"/>
  <c r="G296" i="9"/>
  <c r="F296" i="9"/>
  <c r="H295" i="9"/>
  <c r="G295" i="9"/>
  <c r="F295" i="9"/>
  <c r="H294" i="9"/>
  <c r="E294" i="9" s="1"/>
  <c r="B294" i="9" s="1"/>
  <c r="G294" i="9"/>
  <c r="F294" i="9"/>
  <c r="H293" i="9"/>
  <c r="G293" i="9"/>
  <c r="F293" i="9"/>
  <c r="H292" i="9"/>
  <c r="G292" i="9"/>
  <c r="F292" i="9"/>
  <c r="H291" i="9"/>
  <c r="G291" i="9"/>
  <c r="F291" i="9"/>
  <c r="E291" i="9"/>
  <c r="B291" i="9" s="1"/>
  <c r="F290" i="9"/>
  <c r="F289" i="9"/>
  <c r="H288" i="9"/>
  <c r="G288" i="9"/>
  <c r="F288" i="9"/>
  <c r="E288" i="9"/>
  <c r="B288" i="9" s="1"/>
  <c r="H287" i="9"/>
  <c r="G287" i="9"/>
  <c r="F287" i="9"/>
  <c r="H286" i="9"/>
  <c r="G286" i="9"/>
  <c r="F286" i="9"/>
  <c r="H285" i="9"/>
  <c r="G285" i="9"/>
  <c r="F285" i="9"/>
  <c r="F284" i="9"/>
  <c r="H283" i="9"/>
  <c r="E283" i="9" s="1"/>
  <c r="B283" i="9" s="1"/>
  <c r="G283" i="9"/>
  <c r="F283" i="9"/>
  <c r="H282" i="9"/>
  <c r="E282" i="9" s="1"/>
  <c r="B282" i="9" s="1"/>
  <c r="G282" i="9"/>
  <c r="F282" i="9"/>
  <c r="H281" i="9"/>
  <c r="E281" i="9" s="1"/>
  <c r="B281" i="9" s="1"/>
  <c r="G281" i="9"/>
  <c r="F281" i="9"/>
  <c r="F280" i="9"/>
  <c r="F279" i="9"/>
  <c r="F278" i="9"/>
  <c r="F277" i="9"/>
  <c r="F276" i="9"/>
  <c r="L275" i="9"/>
  <c r="F275" i="9" s="1"/>
  <c r="H275" i="9"/>
  <c r="F274" i="9"/>
  <c r="I273" i="9"/>
  <c r="E273" i="9" s="1"/>
  <c r="B273" i="9" s="1"/>
  <c r="H273" i="9"/>
  <c r="F273" i="9"/>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B237" i="9"/>
  <c r="M236" i="9"/>
  <c r="L236" i="9"/>
  <c r="F236" i="9" s="1"/>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M228" i="9"/>
  <c r="L228" i="9"/>
  <c r="F228" i="9" s="1"/>
  <c r="E228" i="9"/>
  <c r="B228" i="9" s="1"/>
  <c r="M227" i="9"/>
  <c r="L227" i="9"/>
  <c r="F227" i="9"/>
  <c r="E227" i="9"/>
  <c r="B227" i="9"/>
  <c r="M226" i="9"/>
  <c r="L226" i="9"/>
  <c r="E226" i="9"/>
  <c r="M225" i="9"/>
  <c r="L225" i="9"/>
  <c r="F225" i="9"/>
  <c r="E225" i="9"/>
  <c r="B225" i="9"/>
  <c r="M224" i="9"/>
  <c r="L224" i="9"/>
  <c r="F224" i="9"/>
  <c r="E224" i="9"/>
  <c r="B224" i="9" s="1"/>
  <c r="M223" i="9"/>
  <c r="L223" i="9"/>
  <c r="F223" i="9"/>
  <c r="E223" i="9"/>
  <c r="B223" i="9"/>
  <c r="M222" i="9"/>
  <c r="L222" i="9"/>
  <c r="F222" i="9" s="1"/>
  <c r="E222" i="9"/>
  <c r="M221" i="9"/>
  <c r="L221" i="9"/>
  <c r="F221" i="9"/>
  <c r="E221" i="9"/>
  <c r="B221" i="9"/>
  <c r="M220" i="9"/>
  <c r="L220" i="9"/>
  <c r="E220" i="9"/>
  <c r="M219" i="9"/>
  <c r="L219" i="9"/>
  <c r="F219" i="9"/>
  <c r="E219" i="9"/>
  <c r="B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G148" i="9"/>
  <c r="F148" i="9"/>
  <c r="E148" i="9"/>
  <c r="B148" i="9"/>
  <c r="H147" i="9"/>
  <c r="G147" i="9"/>
  <c r="F147" i="9"/>
  <c r="E147" i="9"/>
  <c r="B147" i="9" s="1"/>
  <c r="H146" i="9"/>
  <c r="E146" i="9" s="1"/>
  <c r="B146" i="9" s="1"/>
  <c r="G146" i="9"/>
  <c r="F146" i="9"/>
  <c r="H145" i="9"/>
  <c r="G145" i="9"/>
  <c r="F145" i="9"/>
  <c r="E145" i="9"/>
  <c r="B145" i="9" s="1"/>
  <c r="H144" i="9"/>
  <c r="G144" i="9"/>
  <c r="F144" i="9"/>
  <c r="E144" i="9"/>
  <c r="B144" i="9"/>
  <c r="F143" i="9"/>
  <c r="H142" i="9"/>
  <c r="G142" i="9"/>
  <c r="F142" i="9"/>
  <c r="E142" i="9"/>
  <c r="B142" i="9"/>
  <c r="H141" i="9"/>
  <c r="G141" i="9"/>
  <c r="F141" i="9"/>
  <c r="E141" i="9"/>
  <c r="B141" i="9" s="1"/>
  <c r="H140" i="9"/>
  <c r="G140" i="9"/>
  <c r="F140" i="9"/>
  <c r="E140" i="9"/>
  <c r="B140" i="9"/>
  <c r="H139" i="9"/>
  <c r="G139" i="9"/>
  <c r="F139" i="9"/>
  <c r="E139" i="9"/>
  <c r="B139" i="9" s="1"/>
  <c r="H138" i="9"/>
  <c r="E138" i="9" s="1"/>
  <c r="B138" i="9" s="1"/>
  <c r="G138" i="9"/>
  <c r="F138" i="9"/>
  <c r="H137" i="9"/>
  <c r="G137" i="9"/>
  <c r="F137" i="9"/>
  <c r="E137" i="9"/>
  <c r="B137" i="9" s="1"/>
  <c r="H136" i="9"/>
  <c r="G136" i="9"/>
  <c r="F136" i="9"/>
  <c r="E136" i="9"/>
  <c r="B136" i="9"/>
  <c r="H135" i="9"/>
  <c r="G135" i="9"/>
  <c r="F135" i="9"/>
  <c r="E135" i="9"/>
  <c r="B135" i="9" s="1"/>
  <c r="H134" i="9"/>
  <c r="G134" i="9"/>
  <c r="F134" i="9"/>
  <c r="E134" i="9"/>
  <c r="B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G118" i="9"/>
  <c r="F118" i="9"/>
  <c r="E118" i="9"/>
  <c r="B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G84" i="9"/>
  <c r="F84" i="9"/>
  <c r="E84" i="9"/>
  <c r="B84" i="9" s="1"/>
  <c r="H83" i="9"/>
  <c r="G83" i="9"/>
  <c r="F83" i="9"/>
  <c r="E83" i="9"/>
  <c r="B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G73" i="9"/>
  <c r="F73" i="9"/>
  <c r="E73" i="9"/>
  <c r="B73" i="9"/>
  <c r="H72" i="9"/>
  <c r="G72" i="9"/>
  <c r="F72" i="9"/>
  <c r="E72" i="9"/>
  <c r="B72" i="9" s="1"/>
  <c r="H71" i="9"/>
  <c r="E71" i="9" s="1"/>
  <c r="B71" i="9" s="1"/>
  <c r="G71" i="9"/>
  <c r="F71" i="9"/>
  <c r="H70" i="9"/>
  <c r="E70" i="9" s="1"/>
  <c r="B70" i="9" s="1"/>
  <c r="G70" i="9"/>
  <c r="F70" i="9"/>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G63" i="9"/>
  <c r="F63" i="9"/>
  <c r="E63" i="9"/>
  <c r="B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G46" i="9"/>
  <c r="F46" i="9"/>
  <c r="E46" i="9"/>
  <c r="B46" i="9" s="1"/>
  <c r="H45" i="9"/>
  <c r="G45" i="9"/>
  <c r="F45" i="9"/>
  <c r="E45" i="9"/>
  <c r="B45" i="9" s="1"/>
  <c r="H44" i="9"/>
  <c r="E44" i="9" s="1"/>
  <c r="B44" i="9" s="1"/>
  <c r="G44" i="9"/>
  <c r="F44" i="9"/>
  <c r="H43" i="9"/>
  <c r="G43" i="9"/>
  <c r="F43" i="9"/>
  <c r="E43" i="9"/>
  <c r="B43" i="9" s="1"/>
  <c r="H42" i="9"/>
  <c r="G42" i="9"/>
  <c r="F42" i="9"/>
  <c r="E42" i="9"/>
  <c r="B42" i="9" s="1"/>
  <c r="H41" i="9"/>
  <c r="G41" i="9"/>
  <c r="F41" i="9"/>
  <c r="E41" i="9"/>
  <c r="B41" i="9" s="1"/>
  <c r="H40" i="9"/>
  <c r="E40" i="9" s="1"/>
  <c r="B40" i="9" s="1"/>
  <c r="G40" i="9"/>
  <c r="F40" i="9"/>
  <c r="H39" i="9"/>
  <c r="G39" i="9"/>
  <c r="F39" i="9"/>
  <c r="E39" i="9"/>
  <c r="B39" i="9" s="1"/>
  <c r="H38" i="9"/>
  <c r="E38" i="9" s="1"/>
  <c r="B38" i="9" s="1"/>
  <c r="G38" i="9"/>
  <c r="F38" i="9"/>
  <c r="H37" i="9"/>
  <c r="E37" i="9" s="1"/>
  <c r="B37" i="9" s="1"/>
  <c r="G37" i="9"/>
  <c r="F37" i="9"/>
  <c r="H36" i="9"/>
  <c r="G36" i="9"/>
  <c r="F36" i="9"/>
  <c r="E36" i="9"/>
  <c r="B36" i="9" s="1"/>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E29" i="9" s="1"/>
  <c r="B29" i="9" s="1"/>
  <c r="G29" i="9"/>
  <c r="F29" i="9"/>
  <c r="H28" i="9"/>
  <c r="G28" i="9"/>
  <c r="F28" i="9"/>
  <c r="E28" i="9"/>
  <c r="B28" i="9" s="1"/>
  <c r="H27" i="9"/>
  <c r="G27" i="9"/>
  <c r="F27" i="9"/>
  <c r="H26" i="9"/>
  <c r="G26" i="9"/>
  <c r="F26" i="9"/>
  <c r="E26" i="9"/>
  <c r="B26" i="9" s="1"/>
  <c r="H25" i="9"/>
  <c r="E25" i="9" s="1"/>
  <c r="B25" i="9" s="1"/>
  <c r="G25" i="9"/>
  <c r="F25" i="9"/>
  <c r="H24" i="9"/>
  <c r="G24" i="9"/>
  <c r="F24" i="9"/>
  <c r="E24" i="9"/>
  <c r="B24" i="9" s="1"/>
  <c r="H23" i="9"/>
  <c r="E23" i="9" s="1"/>
  <c r="B23" i="9" s="1"/>
  <c r="G23" i="9"/>
  <c r="F23" i="9"/>
  <c r="H22" i="9"/>
  <c r="E22" i="9" s="1"/>
  <c r="B22" i="9" s="1"/>
  <c r="G22" i="9"/>
  <c r="F22" i="9"/>
  <c r="F21" i="9"/>
  <c r="F4" i="9"/>
  <c r="O3" i="9"/>
  <c r="G275" i="9" s="1"/>
  <c r="E275" i="9" s="1"/>
  <c r="I3" i="9"/>
  <c r="H3" i="9"/>
  <c r="G3" i="9"/>
  <c r="D101" i="8"/>
  <c r="C1576" i="1" s="1"/>
  <c r="G1576" i="1" s="1"/>
  <c r="D95" i="8"/>
  <c r="D90" i="8"/>
  <c r="D85" i="8"/>
  <c r="C1560" i="1" s="1"/>
  <c r="G1560" i="1" s="1"/>
  <c r="D80" i="8"/>
  <c r="D75" i="8"/>
  <c r="D70" i="8"/>
  <c r="D65" i="8"/>
  <c r="D60" i="8"/>
  <c r="D55" i="8"/>
  <c r="C1530" i="1" s="1"/>
  <c r="D50" i="8"/>
  <c r="D49" i="8"/>
  <c r="C1524" i="1" s="1"/>
  <c r="G1524" i="1" s="1"/>
  <c r="D44" i="8"/>
  <c r="C1519" i="1" s="1"/>
  <c r="H1519" i="1" s="1"/>
  <c r="D36" i="8"/>
  <c r="D26" i="8"/>
  <c r="D24" i="8" s="1"/>
  <c r="C1499" i="1" s="1"/>
  <c r="H1499" i="1" s="1"/>
  <c r="D18" i="8"/>
  <c r="D8" i="8"/>
  <c r="D6" i="8" s="1"/>
  <c r="C1481" i="1" s="1"/>
  <c r="H1481" i="1" s="1"/>
  <c r="E44" i="7"/>
  <c r="D44" i="7"/>
  <c r="E39" i="7"/>
  <c r="D39" i="7"/>
  <c r="E38" i="7"/>
  <c r="D38" i="7"/>
  <c r="E30" i="7"/>
  <c r="D30" i="7"/>
  <c r="E23" i="7"/>
  <c r="D23" i="7"/>
  <c r="E22" i="7"/>
  <c r="I30" i="3" s="1"/>
  <c r="D22" i="7"/>
  <c r="H30" i="3" s="1"/>
  <c r="E14" i="7"/>
  <c r="D14" i="7"/>
  <c r="E7" i="7"/>
  <c r="D7" i="7"/>
  <c r="E6" i="7"/>
  <c r="D6" i="7"/>
  <c r="E5" i="7"/>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412" i="1" s="1"/>
  <c r="H1412" i="1" s="1"/>
  <c r="D118" i="6"/>
  <c r="F117" i="6"/>
  <c r="F116" i="6"/>
  <c r="E115" i="6"/>
  <c r="E114" i="6" s="1"/>
  <c r="I27" i="3"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s="1"/>
  <c r="F258" i="5" s="1"/>
  <c r="E258" i="5"/>
  <c r="D1235" i="1" s="1"/>
  <c r="F257" i="5"/>
  <c r="F256" i="5"/>
  <c r="F255" i="5"/>
  <c r="F254" i="5"/>
  <c r="F253" i="5"/>
  <c r="F252" i="5"/>
  <c r="F251" i="5"/>
  <c r="E250" i="5"/>
  <c r="D250" i="5"/>
  <c r="F250" i="5" s="1"/>
  <c r="F249" i="5"/>
  <c r="F248" i="5"/>
  <c r="F247" i="5"/>
  <c r="E246" i="5"/>
  <c r="E245" i="5" s="1"/>
  <c r="D1222" i="1" s="1"/>
  <c r="D246" i="5"/>
  <c r="F245" i="5"/>
  <c r="D245" i="5"/>
  <c r="F244" i="5"/>
  <c r="F243" i="5"/>
  <c r="E242" i="5"/>
  <c r="D242" i="5"/>
  <c r="F242" i="5" s="1"/>
  <c r="F241" i="5"/>
  <c r="F240" i="5"/>
  <c r="E239" i="5"/>
  <c r="D239" i="5"/>
  <c r="D238" i="5" s="1"/>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E198" i="5"/>
  <c r="E190" i="5" s="1"/>
  <c r="D198" i="5"/>
  <c r="F198" i="5" s="1"/>
  <c r="F197" i="5"/>
  <c r="F196" i="5"/>
  <c r="F195" i="5"/>
  <c r="F194" i="5"/>
  <c r="F193" i="5"/>
  <c r="F192" i="5"/>
  <c r="E191" i="5"/>
  <c r="D191" i="5"/>
  <c r="D190" i="5" s="1"/>
  <c r="F189" i="5"/>
  <c r="F188" i="5"/>
  <c r="F187" i="5"/>
  <c r="F186" i="5"/>
  <c r="F185" i="5"/>
  <c r="F184" i="5"/>
  <c r="F183" i="5"/>
  <c r="F182" i="5"/>
  <c r="F181" i="5"/>
  <c r="E180" i="5"/>
  <c r="E177" i="5" s="1"/>
  <c r="H307" i="9" s="1"/>
  <c r="D180" i="5"/>
  <c r="F180" i="5" s="1"/>
  <c r="F179" i="5"/>
  <c r="F178" i="5"/>
  <c r="D177" i="5"/>
  <c r="F177" i="5"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F79" i="5" s="1"/>
  <c r="E78" i="5"/>
  <c r="F77" i="5"/>
  <c r="F76" i="5"/>
  <c r="F75" i="5"/>
  <c r="F74" i="5"/>
  <c r="F73" i="5"/>
  <c r="F72" i="5"/>
  <c r="F71" i="5"/>
  <c r="E70" i="5"/>
  <c r="E69" i="5" s="1"/>
  <c r="D1047" i="1" s="1"/>
  <c r="D70" i="5"/>
  <c r="D69" i="5"/>
  <c r="F69"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18" i="4"/>
  <c r="D418" i="4"/>
  <c r="F418" i="4" s="1"/>
  <c r="E417" i="4"/>
  <c r="D412" i="1" s="1"/>
  <c r="H412" i="1" s="1"/>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D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E298" i="4" s="1"/>
  <c r="D311" i="4"/>
  <c r="F310" i="4"/>
  <c r="F309" i="4"/>
  <c r="F308" i="4"/>
  <c r="F307" i="4"/>
  <c r="F306" i="4"/>
  <c r="F305" i="4"/>
  <c r="E304" i="4"/>
  <c r="D304" i="4"/>
  <c r="F304" i="4" s="1"/>
  <c r="F303" i="4"/>
  <c r="F302" i="4"/>
  <c r="F301" i="4"/>
  <c r="E300" i="4"/>
  <c r="D300" i="4"/>
  <c r="F300" i="4" s="1"/>
  <c r="E299" i="4"/>
  <c r="D299" i="4"/>
  <c r="F299"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H192" i="1" s="1"/>
  <c r="D197" i="4"/>
  <c r="F197" i="4" s="1"/>
  <c r="D196" i="4"/>
  <c r="F196" i="4" s="1"/>
  <c r="F195" i="4"/>
  <c r="F194" i="4"/>
  <c r="F193" i="4"/>
  <c r="F192" i="4"/>
  <c r="F191" i="4"/>
  <c r="F190" i="4"/>
  <c r="F189" i="4"/>
  <c r="E188" i="4"/>
  <c r="D184" i="1" s="1"/>
  <c r="H184" i="1" s="1"/>
  <c r="D188" i="4"/>
  <c r="F187" i="4"/>
  <c r="F186" i="4"/>
  <c r="F185" i="4"/>
  <c r="F184" i="4"/>
  <c r="F183" i="4"/>
  <c r="F182" i="4"/>
  <c r="F181" i="4"/>
  <c r="F180" i="4"/>
  <c r="F179" i="4"/>
  <c r="F178" i="4"/>
  <c r="E177" i="4"/>
  <c r="E163" i="4" s="1"/>
  <c r="D159" i="1" s="1"/>
  <c r="H159" i="1" s="1"/>
  <c r="D177" i="4"/>
  <c r="F176" i="4"/>
  <c r="F175" i="4"/>
  <c r="F174" i="4"/>
  <c r="F173" i="4"/>
  <c r="F172" i="4"/>
  <c r="F171" i="4"/>
  <c r="F170" i="4"/>
  <c r="E169" i="4"/>
  <c r="D169" i="4"/>
  <c r="F169" i="4" s="1"/>
  <c r="F168" i="4"/>
  <c r="F167" i="4"/>
  <c r="F166" i="4"/>
  <c r="F165" i="4"/>
  <c r="E164" i="4"/>
  <c r="D164" i="4"/>
  <c r="D163" i="4" s="1"/>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D139" i="4" s="1"/>
  <c r="F139" i="4" s="1"/>
  <c r="E139" i="4"/>
  <c r="F138" i="4"/>
  <c r="F137" i="4"/>
  <c r="F136" i="4"/>
  <c r="F135" i="4"/>
  <c r="E134" i="4"/>
  <c r="D134" i="4"/>
  <c r="D133" i="4" s="1"/>
  <c r="E133" i="4"/>
  <c r="F132" i="4"/>
  <c r="F131" i="4"/>
  <c r="F130" i="4"/>
  <c r="F129" i="4"/>
  <c r="E128" i="4"/>
  <c r="D124" i="1" s="1"/>
  <c r="H124" i="1" s="1"/>
  <c r="D128" i="4"/>
  <c r="F127" i="4"/>
  <c r="F126" i="4"/>
  <c r="E125" i="4"/>
  <c r="E124" i="4" s="1"/>
  <c r="D120" i="1" s="1"/>
  <c r="H120" i="1" s="1"/>
  <c r="D125" i="4"/>
  <c r="D124" i="4"/>
  <c r="F124" i="4" s="1"/>
  <c r="F123" i="4"/>
  <c r="F122" i="4"/>
  <c r="F121" i="4"/>
  <c r="E120" i="4"/>
  <c r="D120" i="4"/>
  <c r="F120" i="4" s="1"/>
  <c r="F119" i="4"/>
  <c r="F118" i="4"/>
  <c r="F117" i="4"/>
  <c r="F116" i="4"/>
  <c r="F115" i="4"/>
  <c r="F114" i="4"/>
  <c r="F113" i="4"/>
  <c r="E112" i="4"/>
  <c r="D108" i="1" s="1"/>
  <c r="H108" i="1" s="1"/>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I36" i="3"/>
  <c r="G36" i="3"/>
  <c r="B36" i="3"/>
  <c r="G35" i="3"/>
  <c r="B35" i="3"/>
  <c r="G34" i="3"/>
  <c r="B34" i="3"/>
  <c r="I33" i="3"/>
  <c r="G33" i="3"/>
  <c r="B33" i="3"/>
  <c r="I32" i="3"/>
  <c r="H32" i="3"/>
  <c r="G32" i="3"/>
  <c r="B32" i="3"/>
  <c r="I31" i="3"/>
  <c r="H31" i="3"/>
  <c r="G31" i="3"/>
  <c r="B31" i="3"/>
  <c r="G30" i="3"/>
  <c r="B30" i="3"/>
  <c r="I29" i="3"/>
  <c r="G29" i="3"/>
  <c r="B29" i="3"/>
  <c r="G28" i="3"/>
  <c r="B28" i="3"/>
  <c r="H27" i="3"/>
  <c r="G27" i="3"/>
  <c r="B27" i="3"/>
  <c r="I26" i="3"/>
  <c r="H26" i="3"/>
  <c r="G26" i="3"/>
  <c r="B26" i="3"/>
  <c r="I25" i="3"/>
  <c r="H25" i="3"/>
  <c r="G25" i="3"/>
  <c r="B25" i="3"/>
  <c r="I24" i="3"/>
  <c r="H24" i="3"/>
  <c r="G24" i="3"/>
  <c r="B24" i="3"/>
  <c r="H23"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C1577" i="1"/>
  <c r="H1577"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C1561" i="1"/>
  <c r="H1561"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C1536" i="1"/>
  <c r="G1536" i="1" s="1"/>
  <c r="C1535" i="1"/>
  <c r="H1535" i="1" s="1"/>
  <c r="H1534" i="1"/>
  <c r="C1534" i="1"/>
  <c r="G1534" i="1" s="1"/>
  <c r="G1533" i="1"/>
  <c r="C1533" i="1"/>
  <c r="H1533" i="1" s="1"/>
  <c r="H1532" i="1"/>
  <c r="C1532" i="1"/>
  <c r="G1532" i="1" s="1"/>
  <c r="C1531" i="1"/>
  <c r="H1531" i="1" s="1"/>
  <c r="G1529" i="1"/>
  <c r="C1529" i="1"/>
  <c r="H1529" i="1" s="1"/>
  <c r="H1528" i="1"/>
  <c r="C1528" i="1"/>
  <c r="G1528" i="1" s="1"/>
  <c r="G1527" i="1"/>
  <c r="C1527" i="1"/>
  <c r="H1527" i="1" s="1"/>
  <c r="C1526" i="1"/>
  <c r="G1526" i="1" s="1"/>
  <c r="C1525" i="1"/>
  <c r="H1525" i="1" s="1"/>
  <c r="C1523" i="1"/>
  <c r="H1523" i="1" s="1"/>
  <c r="H1522" i="1"/>
  <c r="C1522" i="1"/>
  <c r="G1522" i="1" s="1"/>
  <c r="C1521" i="1"/>
  <c r="H1521" i="1" s="1"/>
  <c r="C1520" i="1"/>
  <c r="G1520" i="1" s="1"/>
  <c r="C1516" i="1"/>
  <c r="G1515" i="1"/>
  <c r="C1515" i="1"/>
  <c r="H1515" i="1" s="1"/>
  <c r="C1514" i="1"/>
  <c r="G1513" i="1"/>
  <c r="C1513" i="1"/>
  <c r="H1513" i="1" s="1"/>
  <c r="C1512" i="1"/>
  <c r="G1511" i="1"/>
  <c r="C1511" i="1"/>
  <c r="H1511" i="1" s="1"/>
  <c r="C1510" i="1"/>
  <c r="C1509" i="1"/>
  <c r="H1509" i="1" s="1"/>
  <c r="C1508" i="1"/>
  <c r="G1507" i="1"/>
  <c r="C1507" i="1"/>
  <c r="H1507" i="1" s="1"/>
  <c r="C1506" i="1"/>
  <c r="G1505" i="1"/>
  <c r="C1505" i="1"/>
  <c r="H1505" i="1" s="1"/>
  <c r="C1504" i="1"/>
  <c r="G1503" i="1"/>
  <c r="C1503" i="1"/>
  <c r="H1503" i="1" s="1"/>
  <c r="C1502" i="1"/>
  <c r="C1500" i="1"/>
  <c r="C1498" i="1"/>
  <c r="G1497" i="1"/>
  <c r="C1497" i="1"/>
  <c r="H1497" i="1" s="1"/>
  <c r="C1496" i="1"/>
  <c r="G1495" i="1"/>
  <c r="C1495" i="1"/>
  <c r="H1495" i="1" s="1"/>
  <c r="C1494" i="1"/>
  <c r="G1493" i="1"/>
  <c r="C1493" i="1"/>
  <c r="H1493" i="1" s="1"/>
  <c r="C1492" i="1"/>
  <c r="C1491" i="1"/>
  <c r="H1491" i="1" s="1"/>
  <c r="C1490" i="1"/>
  <c r="G1489" i="1"/>
  <c r="C1489" i="1"/>
  <c r="H1489" i="1" s="1"/>
  <c r="C1488" i="1"/>
  <c r="C1487" i="1"/>
  <c r="H1487" i="1" s="1"/>
  <c r="C1486" i="1"/>
  <c r="C1485" i="1"/>
  <c r="H1485" i="1" s="1"/>
  <c r="C1484" i="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H1445" i="1" s="1"/>
  <c r="C1445" i="1"/>
  <c r="J1444" i="1"/>
  <c r="D1444" i="1"/>
  <c r="H1444" i="1" s="1"/>
  <c r="C1444" i="1"/>
  <c r="D1443" i="1"/>
  <c r="H1443" i="1" s="1"/>
  <c r="C1443" i="1"/>
  <c r="J1442" i="1"/>
  <c r="D1442" i="1"/>
  <c r="H1442" i="1" s="1"/>
  <c r="C1442" i="1"/>
  <c r="D1441" i="1"/>
  <c r="H1441" i="1" s="1"/>
  <c r="C1441" i="1"/>
  <c r="J1440" i="1"/>
  <c r="D1440" i="1"/>
  <c r="H1440" i="1" s="1"/>
  <c r="C1440" i="1"/>
  <c r="D1439" i="1"/>
  <c r="H1439" i="1" s="1"/>
  <c r="C1439" i="1"/>
  <c r="H1438" i="1"/>
  <c r="D1438" i="1"/>
  <c r="C1438" i="1"/>
  <c r="G1438" i="1" s="1"/>
  <c r="D1437" i="1"/>
  <c r="H1437" i="1" s="1"/>
  <c r="C1437" i="1"/>
  <c r="D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C1412" i="1"/>
  <c r="H1411" i="1"/>
  <c r="D1411" i="1"/>
  <c r="C1411" i="1"/>
  <c r="G1411" i="1" s="1"/>
  <c r="D1410" i="1"/>
  <c r="H1410" i="1" s="1"/>
  <c r="C1410" i="1"/>
  <c r="H1409" i="1"/>
  <c r="D1409" i="1"/>
  <c r="C1409" i="1"/>
  <c r="G1409"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D1298" i="1"/>
  <c r="H1298" i="1" s="1"/>
  <c r="C1298" i="1"/>
  <c r="H1297" i="1"/>
  <c r="D1297" i="1"/>
  <c r="C1297" i="1"/>
  <c r="G1297" i="1" s="1"/>
  <c r="D1296" i="1"/>
  <c r="H1296" i="1" s="1"/>
  <c r="C1296" i="1"/>
  <c r="H1295" i="1"/>
  <c r="D1295" i="1"/>
  <c r="C1295" i="1"/>
  <c r="G1295" i="1" s="1"/>
  <c r="D1294" i="1"/>
  <c r="H1294" i="1" s="1"/>
  <c r="C1294" i="1"/>
  <c r="D1293" i="1"/>
  <c r="C1293" i="1"/>
  <c r="G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D1248" i="1"/>
  <c r="C1248" i="1"/>
  <c r="D1247" i="1"/>
  <c r="C1247" i="1"/>
  <c r="D1246" i="1"/>
  <c r="C1246" i="1"/>
  <c r="D1245" i="1"/>
  <c r="C1245" i="1"/>
  <c r="H1245" i="1" s="1"/>
  <c r="D1244" i="1"/>
  <c r="C1244" i="1"/>
  <c r="D1243" i="1"/>
  <c r="C1243" i="1"/>
  <c r="D1242" i="1"/>
  <c r="C1242" i="1"/>
  <c r="H1242" i="1" s="1"/>
  <c r="D1241" i="1"/>
  <c r="C1241" i="1"/>
  <c r="H1241" i="1" s="1"/>
  <c r="D1240" i="1"/>
  <c r="C1240" i="1"/>
  <c r="H1240" i="1" s="1"/>
  <c r="D1239" i="1"/>
  <c r="C1239" i="1"/>
  <c r="H1239" i="1" s="1"/>
  <c r="D1238" i="1"/>
  <c r="C1238" i="1"/>
  <c r="H1238" i="1" s="1"/>
  <c r="D1237" i="1"/>
  <c r="C1237" i="1"/>
  <c r="H1237" i="1" s="1"/>
  <c r="C1236" i="1"/>
  <c r="C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D1224" i="1"/>
  <c r="C1224" i="1"/>
  <c r="C1223" i="1"/>
  <c r="C1222" i="1"/>
  <c r="D1221" i="1"/>
  <c r="C1221" i="1"/>
  <c r="H1221" i="1" s="1"/>
  <c r="D1220" i="1"/>
  <c r="C1220" i="1"/>
  <c r="H1220" i="1" s="1"/>
  <c r="D1219" i="1"/>
  <c r="C1219" i="1"/>
  <c r="H1219" i="1" s="1"/>
  <c r="D1218" i="1"/>
  <c r="C1218" i="1"/>
  <c r="D1217" i="1"/>
  <c r="C1217" i="1"/>
  <c r="D1216" i="1"/>
  <c r="C1216" i="1"/>
  <c r="C1215" i="1"/>
  <c r="C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D1164" i="1"/>
  <c r="C1164" i="1"/>
  <c r="D1163" i="1"/>
  <c r="C1163" i="1"/>
  <c r="D1162" i="1"/>
  <c r="C1162" i="1"/>
  <c r="D1161" i="1"/>
  <c r="C1161" i="1"/>
  <c r="D1160" i="1"/>
  <c r="C1160" i="1"/>
  <c r="H1160" i="1" s="1"/>
  <c r="D1159" i="1"/>
  <c r="C1159" i="1"/>
  <c r="D1158" i="1"/>
  <c r="C1158" i="1"/>
  <c r="D1157" i="1"/>
  <c r="C1157" i="1"/>
  <c r="D1156" i="1"/>
  <c r="C1156" i="1"/>
  <c r="H1156" i="1" s="1"/>
  <c r="D1155" i="1"/>
  <c r="C1155" i="1"/>
  <c r="D1151" i="1"/>
  <c r="C1151" i="1"/>
  <c r="D1150" i="1"/>
  <c r="C1150" i="1"/>
  <c r="H1150" i="1" s="1"/>
  <c r="D1149" i="1"/>
  <c r="C1149" i="1"/>
  <c r="H1149" i="1" s="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D1063" i="1"/>
  <c r="C1063" i="1"/>
  <c r="H1063" i="1" s="1"/>
  <c r="D1062" i="1"/>
  <c r="C1062" i="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C1048"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C1030" i="1"/>
  <c r="D1029" i="1"/>
  <c r="C1029" i="1"/>
  <c r="H1029" i="1" s="1"/>
  <c r="D1028" i="1"/>
  <c r="C1028" i="1"/>
  <c r="H1028" i="1" s="1"/>
  <c r="D1027" i="1"/>
  <c r="C1027" i="1"/>
  <c r="H1027" i="1" s="1"/>
  <c r="D1026" i="1"/>
  <c r="C1026" i="1"/>
  <c r="H1026" i="1" s="1"/>
  <c r="D1025" i="1"/>
  <c r="C1025" i="1"/>
  <c r="H1025" i="1" s="1"/>
  <c r="D1024" i="1"/>
  <c r="C1024" i="1"/>
  <c r="H1024" i="1" s="1"/>
  <c r="C1023" i="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C1013" i="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D1002" i="1"/>
  <c r="C1002" i="1"/>
  <c r="H1002" i="1" s="1"/>
  <c r="D1001" i="1"/>
  <c r="C1001" i="1"/>
  <c r="H1001" i="1" s="1"/>
  <c r="D1000" i="1"/>
  <c r="C1000" i="1"/>
  <c r="D999" i="1"/>
  <c r="C999" i="1"/>
  <c r="D998" i="1"/>
  <c r="C998" i="1"/>
  <c r="C997" i="1"/>
  <c r="D996" i="1"/>
  <c r="C996" i="1"/>
  <c r="D995" i="1"/>
  <c r="C995" i="1"/>
  <c r="H995" i="1" s="1"/>
  <c r="D994" i="1"/>
  <c r="C994" i="1"/>
  <c r="H994" i="1" s="1"/>
  <c r="D993" i="1"/>
  <c r="C993" i="1"/>
  <c r="D992" i="1"/>
  <c r="C992" i="1"/>
  <c r="C991"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C753" i="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D645" i="1"/>
  <c r="H645" i="1" s="1"/>
  <c r="C645" i="1"/>
  <c r="D644" i="1"/>
  <c r="H644" i="1" s="1"/>
  <c r="C644" i="1"/>
  <c r="D643" i="1"/>
  <c r="H643" i="1" s="1"/>
  <c r="C643" i="1"/>
  <c r="D642" i="1"/>
  <c r="H642" i="1" s="1"/>
  <c r="C642" i="1"/>
  <c r="D641" i="1"/>
  <c r="H641" i="1" s="1"/>
  <c r="C641" i="1"/>
  <c r="C638" i="1"/>
  <c r="D637" i="1"/>
  <c r="H637" i="1" s="1"/>
  <c r="C637" i="1"/>
  <c r="D632" i="1"/>
  <c r="H632" i="1" s="1"/>
  <c r="C632" i="1"/>
  <c r="G632" i="1" s="1"/>
  <c r="D631" i="1"/>
  <c r="H631" i="1" s="1"/>
  <c r="C631" i="1"/>
  <c r="G631"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3" i="1"/>
  <c r="H413" i="1" s="1"/>
  <c r="C413" i="1"/>
  <c r="C412" i="1"/>
  <c r="C411" i="1"/>
  <c r="D406" i="1"/>
  <c r="H406" i="1" s="1"/>
  <c r="C406" i="1"/>
  <c r="D405" i="1"/>
  <c r="H405" i="1" s="1"/>
  <c r="C405" i="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D378" i="1"/>
  <c r="H378" i="1" s="1"/>
  <c r="C378" i="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D364" i="1"/>
  <c r="H364" i="1" s="1"/>
  <c r="C364" i="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D307" i="1"/>
  <c r="H307" i="1" s="1"/>
  <c r="C307" i="1"/>
  <c r="D306" i="1"/>
  <c r="H306" i="1" s="1"/>
  <c r="C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C293" i="1"/>
  <c r="D292" i="1"/>
  <c r="H292" i="1" s="1"/>
  <c r="C292" i="1"/>
  <c r="D291" i="1"/>
  <c r="H291" i="1" s="1"/>
  <c r="C291" i="1"/>
  <c r="D290" i="1"/>
  <c r="H290" i="1" s="1"/>
  <c r="C290" i="1"/>
  <c r="D289" i="1"/>
  <c r="H289" i="1" s="1"/>
  <c r="C289" i="1"/>
  <c r="D288" i="1"/>
  <c r="H288" i="1" s="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D261" i="1"/>
  <c r="H261" i="1" s="1"/>
  <c r="C261" i="1"/>
  <c r="D260" i="1"/>
  <c r="H260" i="1" s="1"/>
  <c r="C260" i="1"/>
  <c r="D259" i="1"/>
  <c r="H259" i="1" s="1"/>
  <c r="C259" i="1"/>
  <c r="D258" i="1"/>
  <c r="H258" i="1" s="1"/>
  <c r="C258" i="1"/>
  <c r="G258" i="1" s="1"/>
  <c r="D257" i="1"/>
  <c r="H257" i="1" s="1"/>
  <c r="C257" i="1"/>
  <c r="D256" i="1"/>
  <c r="H256" i="1" s="1"/>
  <c r="C256" i="1"/>
  <c r="G256" i="1" s="1"/>
  <c r="D255" i="1"/>
  <c r="H255"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C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C192" i="1"/>
  <c r="D191" i="1"/>
  <c r="H191" i="1" s="1"/>
  <c r="C191" i="1"/>
  <c r="G191" i="1" s="1"/>
  <c r="D190" i="1"/>
  <c r="H190" i="1" s="1"/>
  <c r="C190" i="1"/>
  <c r="G190" i="1" s="1"/>
  <c r="D189" i="1"/>
  <c r="H189" i="1" s="1"/>
  <c r="C189" i="1"/>
  <c r="D188" i="1"/>
  <c r="H188" i="1" s="1"/>
  <c r="C188" i="1"/>
  <c r="G188" i="1" s="1"/>
  <c r="D187" i="1"/>
  <c r="H187" i="1" s="1"/>
  <c r="C187" i="1"/>
  <c r="G187" i="1" s="1"/>
  <c r="D186" i="1"/>
  <c r="H186" i="1" s="1"/>
  <c r="C186" i="1"/>
  <c r="G186" i="1" s="1"/>
  <c r="D185" i="1"/>
  <c r="H185" i="1" s="1"/>
  <c r="C185" i="1"/>
  <c r="G185" i="1" s="1"/>
  <c r="C184" i="1"/>
  <c r="D183" i="1"/>
  <c r="H183" i="1" s="1"/>
  <c r="C183" i="1"/>
  <c r="G183" i="1" s="1"/>
  <c r="D182" i="1"/>
  <c r="H182" i="1" s="1"/>
  <c r="C182" i="1"/>
  <c r="G182" i="1" s="1"/>
  <c r="D181" i="1"/>
  <c r="H181" i="1" s="1"/>
  <c r="C181" i="1"/>
  <c r="G181" i="1" s="1"/>
  <c r="D180" i="1"/>
  <c r="H180" i="1" s="1"/>
  <c r="C180" i="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C173" i="1"/>
  <c r="D172" i="1"/>
  <c r="H172" i="1" s="1"/>
  <c r="C172" i="1"/>
  <c r="D171" i="1"/>
  <c r="H171" i="1" s="1"/>
  <c r="C171" i="1"/>
  <c r="G171" i="1" s="1"/>
  <c r="D170" i="1"/>
  <c r="H170" i="1" s="1"/>
  <c r="C170" i="1"/>
  <c r="D169" i="1"/>
  <c r="H169" i="1" s="1"/>
  <c r="C169" i="1"/>
  <c r="D168" i="1"/>
  <c r="H168" i="1" s="1"/>
  <c r="C168" i="1"/>
  <c r="D167" i="1"/>
  <c r="H167" i="1" s="1"/>
  <c r="C167" i="1"/>
  <c r="D166" i="1"/>
  <c r="H166" i="1" s="1"/>
  <c r="C166" i="1"/>
  <c r="D165" i="1"/>
  <c r="H165" i="1" s="1"/>
  <c r="C165" i="1"/>
  <c r="D164" i="1"/>
  <c r="H164" i="1" s="1"/>
  <c r="C164" i="1"/>
  <c r="G164" i="1" s="1"/>
  <c r="D163" i="1"/>
  <c r="H163" i="1" s="1"/>
  <c r="C163" i="1"/>
  <c r="D162" i="1"/>
  <c r="H162" i="1" s="1"/>
  <c r="C162" i="1"/>
  <c r="D161" i="1"/>
  <c r="H161" i="1" s="1"/>
  <c r="C161" i="1"/>
  <c r="D160" i="1"/>
  <c r="H160" i="1" s="1"/>
  <c r="C160" i="1"/>
  <c r="C159" i="1"/>
  <c r="D158" i="1"/>
  <c r="H158" i="1" s="1"/>
  <c r="C158" i="1"/>
  <c r="G158" i="1" s="1"/>
  <c r="D157" i="1"/>
  <c r="H157" i="1" s="1"/>
  <c r="C157" i="1"/>
  <c r="D156" i="1"/>
  <c r="H156" i="1" s="1"/>
  <c r="C156" i="1"/>
  <c r="G156" i="1" s="1"/>
  <c r="D155" i="1"/>
  <c r="H155" i="1" s="1"/>
  <c r="C155" i="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H148" i="1" s="1"/>
  <c r="C148"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C124" i="1"/>
  <c r="D123" i="1"/>
  <c r="H123" i="1" s="1"/>
  <c r="C123" i="1"/>
  <c r="G123" i="1" s="1"/>
  <c r="D122" i="1"/>
  <c r="H122" i="1" s="1"/>
  <c r="C122" i="1"/>
  <c r="G122" i="1" s="1"/>
  <c r="C121" i="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H109" i="1"/>
  <c r="D109" i="1"/>
  <c r="C109" i="1"/>
  <c r="G109"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H78" i="1" s="1"/>
  <c r="C78" i="1"/>
  <c r="H77" i="1"/>
  <c r="D77" i="1"/>
  <c r="C77" i="1"/>
  <c r="G77" i="1" s="1"/>
  <c r="D76" i="1"/>
  <c r="H76" i="1" s="1"/>
  <c r="C76" i="1"/>
  <c r="H75" i="1"/>
  <c r="D75" i="1"/>
  <c r="C75" i="1"/>
  <c r="G75" i="1" s="1"/>
  <c r="D74" i="1"/>
  <c r="H74" i="1" s="1"/>
  <c r="C74" i="1"/>
  <c r="D73" i="1"/>
  <c r="C73" i="1"/>
  <c r="G73" i="1" s="1"/>
  <c r="D72" i="1"/>
  <c r="C72" i="1"/>
  <c r="H72" i="1" s="1"/>
  <c r="D71" i="1"/>
  <c r="C71" i="1"/>
  <c r="H71" i="1" s="1"/>
  <c r="D70" i="1"/>
  <c r="C70" i="1"/>
  <c r="H70" i="1" s="1"/>
  <c r="D69" i="1"/>
  <c r="C69" i="1"/>
  <c r="H69" i="1" s="1"/>
  <c r="D68" i="1"/>
  <c r="C68" i="1"/>
  <c r="H68" i="1" s="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G715" i="1" l="1"/>
  <c r="G180" i="1"/>
  <c r="E297" i="9"/>
  <c r="B297" i="9" s="1"/>
  <c r="E32" i="9"/>
  <c r="B32" i="9" s="1"/>
  <c r="D1408" i="1"/>
  <c r="H1408" i="1" s="1"/>
  <c r="G641" i="1"/>
  <c r="G189" i="1"/>
  <c r="F218" i="9"/>
  <c r="E33" i="9"/>
  <c r="B33" i="9" s="1"/>
  <c r="E287" i="9"/>
  <c r="B287" i="9" s="1"/>
  <c r="E293" i="9"/>
  <c r="B293" i="9" s="1"/>
  <c r="E295" i="9"/>
  <c r="B295" i="9" s="1"/>
  <c r="E141" i="6"/>
  <c r="F118" i="6"/>
  <c r="H1453" i="1"/>
  <c r="H1454" i="1"/>
  <c r="G315" i="9"/>
  <c r="E315" i="9" s="1"/>
  <c r="C1436" i="1"/>
  <c r="H29" i="3"/>
  <c r="H1165" i="1"/>
  <c r="F215" i="9"/>
  <c r="B215" i="9" s="1"/>
  <c r="C1154" i="1"/>
  <c r="F217" i="9"/>
  <c r="B217" i="9" s="1"/>
  <c r="E286" i="9"/>
  <c r="B286" i="9" s="1"/>
  <c r="E299" i="9"/>
  <c r="B299" i="9" s="1"/>
  <c r="E302" i="9"/>
  <c r="B302" i="9" s="1"/>
  <c r="G1531" i="1"/>
  <c r="G1525" i="1"/>
  <c r="H1526" i="1"/>
  <c r="G1530" i="1"/>
  <c r="H1530" i="1"/>
  <c r="G1487" i="1"/>
  <c r="G1485" i="1"/>
  <c r="C1483" i="1"/>
  <c r="H1483" i="1" s="1"/>
  <c r="H1244" i="1"/>
  <c r="D1223" i="1"/>
  <c r="H1223" i="1" s="1"/>
  <c r="H1264" i="1"/>
  <c r="H1164" i="1"/>
  <c r="H1163" i="1"/>
  <c r="H1162" i="1"/>
  <c r="H1161" i="1"/>
  <c r="H1159" i="1"/>
  <c r="H1157" i="1"/>
  <c r="H1158" i="1"/>
  <c r="E285" i="9"/>
  <c r="B285" i="9" s="1"/>
  <c r="H1249" i="1"/>
  <c r="H1248" i="1"/>
  <c r="H1247" i="1"/>
  <c r="H1246" i="1"/>
  <c r="H1243" i="1"/>
  <c r="D1154" i="1"/>
  <c r="H1154" i="1" s="1"/>
  <c r="H993" i="1"/>
  <c r="H992" i="1"/>
  <c r="E12" i="5"/>
  <c r="D990" i="1" s="1"/>
  <c r="G289" i="1"/>
  <c r="G292" i="1"/>
  <c r="G291" i="1"/>
  <c r="G290" i="1"/>
  <c r="D411" i="1"/>
  <c r="H411" i="1" s="1"/>
  <c r="G288" i="1"/>
  <c r="G262" i="1"/>
  <c r="G259" i="1"/>
  <c r="G260" i="1"/>
  <c r="G261" i="1"/>
  <c r="F226" i="9"/>
  <c r="B226" i="9" s="1"/>
  <c r="F220" i="9"/>
  <c r="B220" i="9" s="1"/>
  <c r="G670" i="1"/>
  <c r="B275" i="9"/>
  <c r="G646" i="1"/>
  <c r="G644" i="1"/>
  <c r="G643" i="1"/>
  <c r="G642" i="1"/>
  <c r="G645" i="1"/>
  <c r="F652" i="4"/>
  <c r="G406" i="1"/>
  <c r="G413" i="1"/>
  <c r="G405" i="1"/>
  <c r="G412" i="1"/>
  <c r="G637" i="1"/>
  <c r="E644" i="4"/>
  <c r="D638" i="1" s="1"/>
  <c r="H638" i="1" s="1"/>
  <c r="G378" i="1"/>
  <c r="G379" i="1"/>
  <c r="G358" i="1"/>
  <c r="G364" i="1"/>
  <c r="G365" i="1"/>
  <c r="E407" i="4"/>
  <c r="D402" i="1" s="1"/>
  <c r="D293" i="1"/>
  <c r="H293" i="1" s="1"/>
  <c r="F298" i="4"/>
  <c r="E408" i="4"/>
  <c r="D403" i="1" s="1"/>
  <c r="G293" i="1"/>
  <c r="G306" i="1"/>
  <c r="G307" i="1"/>
  <c r="G308" i="1"/>
  <c r="F311" i="4"/>
  <c r="F312" i="4"/>
  <c r="G255" i="1"/>
  <c r="G257" i="1"/>
  <c r="F252" i="4"/>
  <c r="E252" i="4"/>
  <c r="D248" i="1" s="1"/>
  <c r="H248" i="1" s="1"/>
  <c r="F259" i="4"/>
  <c r="G192" i="1"/>
  <c r="G184" i="1"/>
  <c r="F188" i="4"/>
  <c r="D173" i="1"/>
  <c r="H173" i="1" s="1"/>
  <c r="F163" i="4"/>
  <c r="G173" i="1"/>
  <c r="G174" i="1"/>
  <c r="F177" i="4"/>
  <c r="G172" i="1"/>
  <c r="G170" i="1"/>
  <c r="G169" i="1"/>
  <c r="G168" i="1"/>
  <c r="G167" i="1"/>
  <c r="G165" i="1"/>
  <c r="G166" i="1"/>
  <c r="G163" i="1"/>
  <c r="G162" i="1"/>
  <c r="G159" i="1"/>
  <c r="G160" i="1"/>
  <c r="G161" i="1"/>
  <c r="G148" i="1"/>
  <c r="G155" i="1"/>
  <c r="G157" i="1"/>
  <c r="F128" i="4"/>
  <c r="G124" i="1"/>
  <c r="G125" i="1"/>
  <c r="G120" i="1"/>
  <c r="D121" i="1"/>
  <c r="H121" i="1" s="1"/>
  <c r="F125" i="4"/>
  <c r="G113" i="1"/>
  <c r="F106" i="4"/>
  <c r="F112" i="4"/>
  <c r="H66" i="1"/>
  <c r="F50" i="4"/>
  <c r="F68" i="4"/>
  <c r="E6" i="4"/>
  <c r="H46" i="1"/>
  <c r="H64" i="1"/>
  <c r="H65" i="1"/>
  <c r="E27" i="9"/>
  <c r="B27" i="9" s="1"/>
  <c r="E292" i="9"/>
  <c r="B292" i="9" s="1"/>
  <c r="E300" i="9"/>
  <c r="B300" i="9" s="1"/>
  <c r="H1235" i="1"/>
  <c r="H1236" i="1"/>
  <c r="H1225" i="1"/>
  <c r="H1222" i="1"/>
  <c r="H1224" i="1"/>
  <c r="H1218" i="1"/>
  <c r="E238" i="5"/>
  <c r="F238" i="5" s="1"/>
  <c r="H1216" i="1"/>
  <c r="H1217" i="1"/>
  <c r="H1155" i="1"/>
  <c r="H1148" i="1"/>
  <c r="H1151" i="1"/>
  <c r="F170" i="5"/>
  <c r="H1064" i="1"/>
  <c r="H1062" i="1"/>
  <c r="H1047" i="1"/>
  <c r="D1048" i="1"/>
  <c r="H1048" i="1" s="1"/>
  <c r="F70" i="5"/>
  <c r="H1030" i="1"/>
  <c r="H1023" i="1"/>
  <c r="H1013" i="1"/>
  <c r="F35" i="5"/>
  <c r="D997" i="1"/>
  <c r="H997" i="1" s="1"/>
  <c r="E7" i="5"/>
  <c r="F19" i="5"/>
  <c r="H1003" i="1"/>
  <c r="H1000" i="1"/>
  <c r="H999" i="1"/>
  <c r="H998" i="1"/>
  <c r="H991" i="1"/>
  <c r="H996" i="1"/>
  <c r="F13" i="5"/>
  <c r="H1578" i="1"/>
  <c r="H1576" i="1"/>
  <c r="G1577" i="1"/>
  <c r="H1560" i="1"/>
  <c r="G1561" i="1"/>
  <c r="H1524" i="1"/>
  <c r="G1535" i="1"/>
  <c r="H1536" i="1"/>
  <c r="D43" i="8"/>
  <c r="C1518" i="1" s="1"/>
  <c r="G1518" i="1" s="1"/>
  <c r="G1523" i="1"/>
  <c r="G1521" i="1"/>
  <c r="G1519" i="1"/>
  <c r="H1520" i="1"/>
  <c r="G1509" i="1"/>
  <c r="C1501" i="1"/>
  <c r="G1499" i="1"/>
  <c r="G1491" i="1"/>
  <c r="G1481" i="1"/>
  <c r="G1483" i="1"/>
  <c r="G11" i="1"/>
  <c r="G12" i="1"/>
  <c r="G13" i="1"/>
  <c r="G17" i="1"/>
  <c r="G19" i="1"/>
  <c r="G24" i="1"/>
  <c r="G25" i="1"/>
  <c r="G26" i="1"/>
  <c r="G32" i="1"/>
  <c r="G33" i="1"/>
  <c r="G34" i="1"/>
  <c r="G35" i="1"/>
  <c r="G36" i="1"/>
  <c r="G37" i="1"/>
  <c r="G38" i="1"/>
  <c r="G39" i="1"/>
  <c r="G40" i="1"/>
  <c r="G41" i="1"/>
  <c r="G42" i="1"/>
  <c r="G43" i="1"/>
  <c r="G44" i="1"/>
  <c r="G45" i="1"/>
  <c r="G49" i="1"/>
  <c r="G54" i="1"/>
  <c r="G55" i="1"/>
  <c r="G62" i="1"/>
  <c r="G67" i="1"/>
  <c r="G68" i="1"/>
  <c r="G72" i="1"/>
  <c r="G3" i="1"/>
  <c r="G4" i="1"/>
  <c r="G5" i="1"/>
  <c r="G6" i="1"/>
  <c r="G7" i="1"/>
  <c r="G8" i="1"/>
  <c r="G9" i="1"/>
  <c r="G10" i="1"/>
  <c r="G14" i="1"/>
  <c r="G15" i="1"/>
  <c r="G16" i="1"/>
  <c r="G18" i="1"/>
  <c r="G20" i="1"/>
  <c r="G21" i="1"/>
  <c r="G22" i="1"/>
  <c r="G23" i="1"/>
  <c r="G27" i="1"/>
  <c r="G28" i="1"/>
  <c r="G29" i="1"/>
  <c r="G30" i="1"/>
  <c r="G31" i="1"/>
  <c r="G46" i="1"/>
  <c r="G47" i="1"/>
  <c r="G48" i="1"/>
  <c r="G50" i="1"/>
  <c r="G51" i="1"/>
  <c r="G52" i="1"/>
  <c r="G53" i="1"/>
  <c r="G56" i="1"/>
  <c r="G57" i="1"/>
  <c r="G58" i="1"/>
  <c r="G59" i="1"/>
  <c r="G60" i="1"/>
  <c r="G61" i="1"/>
  <c r="G63" i="1"/>
  <c r="G64" i="1"/>
  <c r="G65" i="1"/>
  <c r="G66" i="1"/>
  <c r="G69" i="1"/>
  <c r="G70" i="1"/>
  <c r="G71" i="1"/>
  <c r="H73" i="1"/>
  <c r="G74" i="1"/>
  <c r="G76" i="1"/>
  <c r="G78" i="1"/>
  <c r="G80" i="1"/>
  <c r="G82" i="1"/>
  <c r="G84" i="1"/>
  <c r="G86" i="1"/>
  <c r="G88" i="1"/>
  <c r="G90" i="1"/>
  <c r="G92" i="1"/>
  <c r="G94" i="1"/>
  <c r="G96" i="1"/>
  <c r="G98" i="1"/>
  <c r="G100" i="1"/>
  <c r="G102" i="1"/>
  <c r="G104" i="1"/>
  <c r="G106" i="1"/>
  <c r="G108" i="1"/>
  <c r="G110" i="1"/>
  <c r="G753" i="1"/>
  <c r="H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33" i="1"/>
  <c r="G837" i="1"/>
  <c r="G841" i="1"/>
  <c r="G845" i="1"/>
  <c r="G849" i="1"/>
  <c r="G853" i="1"/>
  <c r="G857" i="1"/>
  <c r="G861" i="1"/>
  <c r="G816" i="1"/>
  <c r="G818" i="1"/>
  <c r="G820" i="1"/>
  <c r="G822" i="1"/>
  <c r="G824" i="1"/>
  <c r="G826" i="1"/>
  <c r="G828" i="1"/>
  <c r="G831" i="1"/>
  <c r="G835" i="1"/>
  <c r="G839" i="1"/>
  <c r="G843" i="1"/>
  <c r="G847" i="1"/>
  <c r="G851" i="1"/>
  <c r="G855" i="1"/>
  <c r="G859" i="1"/>
  <c r="H863"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6" i="1"/>
  <c r="G1068" i="1"/>
  <c r="G1070" i="1"/>
  <c r="G1072" i="1"/>
  <c r="G1074" i="1"/>
  <c r="G1076" i="1"/>
  <c r="G1078" i="1"/>
  <c r="G1080" i="1"/>
  <c r="G1082" i="1"/>
  <c r="G1084" i="1"/>
  <c r="G1086" i="1"/>
  <c r="G1088" i="1"/>
  <c r="G1090" i="1"/>
  <c r="G1092" i="1"/>
  <c r="G1094" i="1"/>
  <c r="G1098" i="1"/>
  <c r="G1100" i="1"/>
  <c r="G1102" i="1"/>
  <c r="G1104" i="1"/>
  <c r="G1106" i="1"/>
  <c r="G1108" i="1"/>
  <c r="G1110" i="1"/>
  <c r="G1114" i="1"/>
  <c r="G1116" i="1"/>
  <c r="G1118" i="1"/>
  <c r="G1120" i="1"/>
  <c r="G1122" i="1"/>
  <c r="G1126" i="1"/>
  <c r="G1128" i="1"/>
  <c r="G1130" i="1"/>
  <c r="G1132" i="1"/>
  <c r="G1134" i="1"/>
  <c r="G1136" i="1"/>
  <c r="G1138" i="1"/>
  <c r="G1140" i="1"/>
  <c r="G1142" i="1"/>
  <c r="G1144" i="1"/>
  <c r="G1146" i="1"/>
  <c r="G1148" i="1"/>
  <c r="G1150"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J1447" i="1"/>
  <c r="H1447" i="1"/>
  <c r="G1447" i="1"/>
  <c r="J1449" i="1"/>
  <c r="H1449" i="1"/>
  <c r="G1449" i="1"/>
  <c r="I1449" i="1" s="1"/>
  <c r="J1451" i="1"/>
  <c r="H1451" i="1"/>
  <c r="G1451" i="1"/>
  <c r="G1453" i="1"/>
  <c r="J1456" i="1"/>
  <c r="H1456" i="1"/>
  <c r="G1456" i="1"/>
  <c r="J1458" i="1"/>
  <c r="H1458" i="1"/>
  <c r="G1458" i="1"/>
  <c r="I1458" i="1" s="1"/>
  <c r="J1460" i="1"/>
  <c r="H1460" i="1"/>
  <c r="G1460" i="1"/>
  <c r="J1476" i="1"/>
  <c r="H1476" i="1"/>
  <c r="G1476" i="1"/>
  <c r="I1476" i="1" s="1"/>
  <c r="J1478" i="1"/>
  <c r="H1478" i="1"/>
  <c r="G1478" i="1"/>
  <c r="G1480" i="1"/>
  <c r="H1480" i="1"/>
  <c r="G1484" i="1"/>
  <c r="H1484" i="1"/>
  <c r="G1488" i="1"/>
  <c r="H1488" i="1"/>
  <c r="G1492" i="1"/>
  <c r="H1492" i="1"/>
  <c r="G1496" i="1"/>
  <c r="H1496" i="1"/>
  <c r="G1500" i="1"/>
  <c r="H1500" i="1"/>
  <c r="G1504" i="1"/>
  <c r="H1504" i="1"/>
  <c r="G1508" i="1"/>
  <c r="H1508" i="1"/>
  <c r="G1512" i="1"/>
  <c r="H1512" i="1"/>
  <c r="G1516" i="1"/>
  <c r="H1516" i="1"/>
  <c r="H830"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8" i="1"/>
  <c r="G1060" i="1"/>
  <c r="G1062" i="1"/>
  <c r="G1064"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7" i="1"/>
  <c r="G1219" i="1"/>
  <c r="G1221"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H1293" i="1"/>
  <c r="J1439" i="1"/>
  <c r="J1441" i="1"/>
  <c r="J1443" i="1"/>
  <c r="J1446" i="1"/>
  <c r="H1446" i="1"/>
  <c r="G1446" i="1"/>
  <c r="I1446" i="1" s="1"/>
  <c r="J1448" i="1"/>
  <c r="H1448" i="1"/>
  <c r="G1448" i="1"/>
  <c r="J1450" i="1"/>
  <c r="H1450" i="1"/>
  <c r="G1450" i="1"/>
  <c r="I1450" i="1" s="1"/>
  <c r="J1452" i="1"/>
  <c r="H1452" i="1"/>
  <c r="G1452" i="1"/>
  <c r="J1455" i="1"/>
  <c r="H1455" i="1"/>
  <c r="G1455" i="1"/>
  <c r="I1455" i="1" s="1"/>
  <c r="J1457" i="1"/>
  <c r="H1457" i="1"/>
  <c r="G1457" i="1"/>
  <c r="J1459" i="1"/>
  <c r="H1459" i="1"/>
  <c r="G1459" i="1"/>
  <c r="I1459" i="1" s="1"/>
  <c r="G1461" i="1"/>
  <c r="G1470" i="1"/>
  <c r="J1477" i="1"/>
  <c r="H1477" i="1"/>
  <c r="G1477" i="1"/>
  <c r="J1479" i="1"/>
  <c r="H1479" i="1"/>
  <c r="G1479" i="1"/>
  <c r="I1479" i="1" s="1"/>
  <c r="G1482" i="1"/>
  <c r="H1482" i="1"/>
  <c r="G1486" i="1"/>
  <c r="H1486" i="1"/>
  <c r="G1490" i="1"/>
  <c r="H1490" i="1"/>
  <c r="G1494" i="1"/>
  <c r="H1494" i="1"/>
  <c r="G1498" i="1"/>
  <c r="H1498" i="1"/>
  <c r="G1502" i="1"/>
  <c r="H1502" i="1"/>
  <c r="G1506" i="1"/>
  <c r="H1506" i="1"/>
  <c r="G1510" i="1"/>
  <c r="H1510" i="1"/>
  <c r="G1514" i="1"/>
  <c r="H1514"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G1299" i="1"/>
  <c r="G1445" i="1"/>
  <c r="E151" i="4"/>
  <c r="F396" i="4"/>
  <c r="D350" i="4"/>
  <c r="F643" i="4"/>
  <c r="E420" i="4"/>
  <c r="F529" i="4"/>
  <c r="D528" i="4"/>
  <c r="H309" i="9"/>
  <c r="E176" i="5"/>
  <c r="E412" i="4"/>
  <c r="F133" i="4"/>
  <c r="D6" i="4"/>
  <c r="F421" i="4"/>
  <c r="D420" i="4"/>
  <c r="F134" i="4"/>
  <c r="F140" i="4"/>
  <c r="G21" i="9"/>
  <c r="H21" i="9"/>
  <c r="F152" i="4"/>
  <c r="F164" i="4"/>
  <c r="F216" i="4"/>
  <c r="F397" i="4"/>
  <c r="D407" i="4"/>
  <c r="F417" i="4"/>
  <c r="F422" i="4"/>
  <c r="F460" i="4"/>
  <c r="F530" i="4"/>
  <c r="F568" i="4"/>
  <c r="D12" i="5"/>
  <c r="D78" i="5"/>
  <c r="E87" i="5"/>
  <c r="D1065" i="1" s="1"/>
  <c r="H1065" i="1" s="1"/>
  <c r="E289" i="9"/>
  <c r="B289" i="9" s="1"/>
  <c r="F88" i="5"/>
  <c r="D118" i="5"/>
  <c r="D134" i="5"/>
  <c r="D146" i="5"/>
  <c r="G310" i="9"/>
  <c r="E310" i="9" s="1"/>
  <c r="B310" i="9" s="1"/>
  <c r="F206" i="5"/>
  <c r="F207" i="5"/>
  <c r="F246" i="5"/>
  <c r="D151" i="4"/>
  <c r="F416" i="4"/>
  <c r="F603" i="4"/>
  <c r="F149" i="5"/>
  <c r="G307" i="9"/>
  <c r="E307" i="9" s="1"/>
  <c r="B307" i="9" s="1"/>
  <c r="D176" i="5"/>
  <c r="G309" i="9"/>
  <c r="E309" i="9" s="1"/>
  <c r="B309" i="9" s="1"/>
  <c r="F190" i="5"/>
  <c r="F191" i="5"/>
  <c r="F239" i="5"/>
  <c r="F259" i="5"/>
  <c r="D141" i="6"/>
  <c r="F5" i="6"/>
  <c r="F6" i="6"/>
  <c r="D42" i="8"/>
  <c r="H19" i="9" s="1"/>
  <c r="E19" i="9" s="1"/>
  <c r="B19" i="9" s="1"/>
  <c r="F36" i="6"/>
  <c r="F90" i="6"/>
  <c r="F130" i="6"/>
  <c r="B315" i="9"/>
  <c r="E314" i="9"/>
  <c r="I10" i="3" s="1"/>
  <c r="B214" i="9"/>
  <c r="B216" i="9"/>
  <c r="B218" i="9"/>
  <c r="B222" i="9"/>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I10" i="9"/>
  <c r="G161" i="9"/>
  <c r="E161" i="9" s="1"/>
  <c r="B161" i="9" s="1"/>
  <c r="B236" i="9"/>
  <c r="B239" i="9"/>
  <c r="B241" i="9"/>
  <c r="B243" i="9"/>
  <c r="B245" i="9"/>
  <c r="B247" i="9"/>
  <c r="B249" i="9"/>
  <c r="B251" i="9"/>
  <c r="B253" i="9"/>
  <c r="B255" i="9"/>
  <c r="B257" i="9"/>
  <c r="B259" i="9"/>
  <c r="B261" i="9"/>
  <c r="B263" i="9"/>
  <c r="B265" i="9"/>
  <c r="B267" i="9"/>
  <c r="B269" i="9"/>
  <c r="B271" i="9"/>
  <c r="G1223" i="1" l="1"/>
  <c r="I28" i="3"/>
  <c r="D1435" i="1"/>
  <c r="G1436" i="1"/>
  <c r="H1436" i="1"/>
  <c r="G1154" i="1"/>
  <c r="I35" i="3"/>
  <c r="G411" i="1"/>
  <c r="G638" i="1"/>
  <c r="G248" i="1"/>
  <c r="G121" i="1"/>
  <c r="I16" i="3"/>
  <c r="D2" i="1"/>
  <c r="E237" i="5"/>
  <c r="D1215" i="1"/>
  <c r="D985" i="1"/>
  <c r="I20" i="3"/>
  <c r="H1518" i="1"/>
  <c r="H1501" i="1"/>
  <c r="G1501" i="1"/>
  <c r="E166" i="9"/>
  <c r="B166" i="9" s="1"/>
  <c r="F213" i="9"/>
  <c r="B213" i="9" s="1"/>
  <c r="K1450" i="9"/>
  <c r="G313" i="9"/>
  <c r="E313" i="9" s="1"/>
  <c r="B313" i="9" s="1"/>
  <c r="I34" i="3"/>
  <c r="C1517" i="1"/>
  <c r="F141" i="6"/>
  <c r="H28" i="3"/>
  <c r="C1435" i="1"/>
  <c r="F176" i="5"/>
  <c r="D175" i="5"/>
  <c r="H22" i="3"/>
  <c r="C1153" i="1"/>
  <c r="F134" i="5"/>
  <c r="C1112" i="1"/>
  <c r="D68" i="5"/>
  <c r="E68" i="5"/>
  <c r="D635" i="4"/>
  <c r="F420" i="4"/>
  <c r="C414" i="1"/>
  <c r="D412" i="4"/>
  <c r="F6" i="4"/>
  <c r="H16" i="3"/>
  <c r="C2" i="1"/>
  <c r="E639" i="4"/>
  <c r="D407" i="1"/>
  <c r="D636" i="4"/>
  <c r="F528" i="4"/>
  <c r="C522" i="1"/>
  <c r="E635" i="4"/>
  <c r="D629" i="1" s="1"/>
  <c r="D414" i="1"/>
  <c r="D408" i="4"/>
  <c r="F350" i="4"/>
  <c r="C345" i="1"/>
  <c r="E289" i="4"/>
  <c r="I17" i="3"/>
  <c r="D147" i="1"/>
  <c r="G312" i="9"/>
  <c r="E312" i="9" s="1"/>
  <c r="G317" i="9"/>
  <c r="E317" i="9" s="1"/>
  <c r="D289" i="4"/>
  <c r="F151" i="4"/>
  <c r="H17" i="3"/>
  <c r="C147" i="1"/>
  <c r="F146" i="5"/>
  <c r="C1124" i="1"/>
  <c r="F118" i="5"/>
  <c r="C1096" i="1"/>
  <c r="F78" i="5"/>
  <c r="C1056" i="1"/>
  <c r="D7" i="5"/>
  <c r="F12" i="5"/>
  <c r="C990" i="1"/>
  <c r="F407" i="4"/>
  <c r="C402" i="1"/>
  <c r="E21" i="9"/>
  <c r="E636" i="4"/>
  <c r="D630" i="1" s="1"/>
  <c r="I22" i="3"/>
  <c r="D1153" i="1"/>
  <c r="I1473" i="1"/>
  <c r="I1471" i="1"/>
  <c r="I1468" i="1"/>
  <c r="I1466" i="1"/>
  <c r="I1464" i="1"/>
  <c r="I1462" i="1"/>
  <c r="I1477" i="1"/>
  <c r="I1457" i="1"/>
  <c r="I1452" i="1"/>
  <c r="I1448" i="1"/>
  <c r="G1065" i="1"/>
  <c r="I1478" i="1"/>
  <c r="I1460" i="1"/>
  <c r="I1456" i="1"/>
  <c r="I1451" i="1"/>
  <c r="I1447" i="1"/>
  <c r="I23" i="3" l="1"/>
  <c r="D1214" i="1"/>
  <c r="F237" i="5"/>
  <c r="E175" i="5"/>
  <c r="D1152" i="1" s="1"/>
  <c r="H1215" i="1"/>
  <c r="G1215" i="1"/>
  <c r="H1056" i="1"/>
  <c r="G1056" i="1"/>
  <c r="H1124" i="1"/>
  <c r="G1124" i="1"/>
  <c r="H147" i="1"/>
  <c r="G147" i="1"/>
  <c r="B317" i="9"/>
  <c r="E316" i="9"/>
  <c r="H345" i="1"/>
  <c r="G345" i="1"/>
  <c r="F408" i="4"/>
  <c r="C403" i="1"/>
  <c r="D633" i="1"/>
  <c r="D290" i="4"/>
  <c r="I21" i="3"/>
  <c r="D1046" i="1"/>
  <c r="E6" i="5"/>
  <c r="H1112" i="1"/>
  <c r="G1112" i="1"/>
  <c r="H1153" i="1"/>
  <c r="G1153" i="1"/>
  <c r="F175" i="5"/>
  <c r="C1152" i="1"/>
  <c r="G1435" i="1"/>
  <c r="H1435" i="1"/>
  <c r="H9" i="3"/>
  <c r="B21" i="9"/>
  <c r="H1096" i="1"/>
  <c r="G1096" i="1"/>
  <c r="H402" i="1"/>
  <c r="G402" i="1"/>
  <c r="H990" i="1"/>
  <c r="G990" i="1"/>
  <c r="F7" i="5"/>
  <c r="D6" i="5"/>
  <c r="H20" i="3"/>
  <c r="C985" i="1"/>
  <c r="D291" i="4"/>
  <c r="F289" i="4"/>
  <c r="D413" i="4"/>
  <c r="C285" i="1"/>
  <c r="B312" i="9"/>
  <c r="E311" i="9"/>
  <c r="E413" i="4"/>
  <c r="E291" i="4"/>
  <c r="D287" i="1" s="1"/>
  <c r="D285" i="1"/>
  <c r="E290" i="4"/>
  <c r="D286" i="1" s="1"/>
  <c r="H522" i="1"/>
  <c r="G522" i="1"/>
  <c r="F636" i="4"/>
  <c r="C630" i="1"/>
  <c r="H2" i="1"/>
  <c r="G2" i="1"/>
  <c r="D639" i="4"/>
  <c r="D414" i="4"/>
  <c r="F412" i="4"/>
  <c r="C407" i="1"/>
  <c r="H414" i="1"/>
  <c r="G414" i="1"/>
  <c r="F635" i="4"/>
  <c r="C629" i="1"/>
  <c r="F68" i="5"/>
  <c r="H21" i="3"/>
  <c r="C1046" i="1"/>
  <c r="H1517" i="1"/>
  <c r="G1517" i="1"/>
  <c r="H11" i="3"/>
  <c r="G1214" i="1" l="1"/>
  <c r="H1214" i="1"/>
  <c r="H1046" i="1"/>
  <c r="G1046" i="1"/>
  <c r="F639" i="4"/>
  <c r="C633" i="1"/>
  <c r="H630" i="1"/>
  <c r="G630" i="1"/>
  <c r="H285" i="1"/>
  <c r="G285" i="1"/>
  <c r="H985" i="1"/>
  <c r="G985" i="1"/>
  <c r="G284" i="9"/>
  <c r="E284" i="9" s="1"/>
  <c r="B284" i="9" s="1"/>
  <c r="G278" i="9"/>
  <c r="F6" i="5"/>
  <c r="C984" i="1"/>
  <c r="K3" i="9"/>
  <c r="I9" i="3"/>
  <c r="F290" i="4"/>
  <c r="C286" i="1"/>
  <c r="N3" i="9"/>
  <c r="I11" i="3"/>
  <c r="H629" i="1"/>
  <c r="G629" i="1"/>
  <c r="H407" i="1"/>
  <c r="G407" i="1"/>
  <c r="F414" i="4"/>
  <c r="C409" i="1"/>
  <c r="E640" i="4"/>
  <c r="E415" i="4"/>
  <c r="D410" i="1" s="1"/>
  <c r="D408" i="1"/>
  <c r="E414" i="4"/>
  <c r="D409" i="1" s="1"/>
  <c r="D640" i="4"/>
  <c r="D415" i="4"/>
  <c r="F413" i="4"/>
  <c r="C408" i="1"/>
  <c r="F291" i="4"/>
  <c r="C287" i="1"/>
  <c r="H1152" i="1"/>
  <c r="G1152" i="1"/>
  <c r="H278" i="9"/>
  <c r="D984" i="1"/>
  <c r="H403" i="1"/>
  <c r="G403" i="1"/>
  <c r="D642" i="4" l="1"/>
  <c r="F640" i="4"/>
  <c r="C634" i="1"/>
  <c r="E642" i="4"/>
  <c r="D634" i="1"/>
  <c r="E641" i="4"/>
  <c r="H287" i="1"/>
  <c r="G287" i="1"/>
  <c r="H408" i="1"/>
  <c r="G408" i="1"/>
  <c r="F415" i="4"/>
  <c r="C410" i="1"/>
  <c r="H409" i="1"/>
  <c r="G409" i="1"/>
  <c r="H286" i="1"/>
  <c r="G286" i="1"/>
  <c r="H8" i="3"/>
  <c r="H984" i="1"/>
  <c r="G984" i="1"/>
  <c r="E278" i="9"/>
  <c r="H633" i="1"/>
  <c r="G633" i="1"/>
  <c r="D641" i="4"/>
  <c r="B278" i="9" l="1"/>
  <c r="E277" i="9"/>
  <c r="I8" i="3" s="1"/>
  <c r="D645" i="4"/>
  <c r="F641" i="4"/>
  <c r="C635" i="1"/>
  <c r="M3" i="9"/>
  <c r="H410" i="1"/>
  <c r="G410" i="1"/>
  <c r="E645" i="4"/>
  <c r="G276" i="9" s="1"/>
  <c r="E276" i="9" s="1"/>
  <c r="B276" i="9" s="1"/>
  <c r="D635" i="1"/>
  <c r="E646" i="4"/>
  <c r="D636" i="1"/>
  <c r="H634" i="1"/>
  <c r="G634" i="1"/>
  <c r="D646" i="4"/>
  <c r="F642" i="4"/>
  <c r="C636" i="1"/>
  <c r="H636" i="1" l="1"/>
  <c r="G636" i="1"/>
  <c r="F646" i="4"/>
  <c r="H19" i="3"/>
  <c r="C640" i="1"/>
  <c r="I19" i="3"/>
  <c r="D640" i="1"/>
  <c r="I18" i="3"/>
  <c r="D639" i="1"/>
  <c r="H7" i="3" s="1"/>
  <c r="H635" i="1"/>
  <c r="G635" i="1"/>
  <c r="F645" i="4"/>
  <c r="H18" i="3"/>
  <c r="C639" i="1"/>
  <c r="J3" i="9" l="1"/>
  <c r="H639" i="1"/>
  <c r="G639" i="1"/>
  <c r="H640" i="1"/>
  <c r="G640" i="1"/>
  <c r="G274" i="9" l="1"/>
  <c r="L272" i="9"/>
  <c r="H274" i="9"/>
  <c r="M272" i="9"/>
  <c r="G18" i="9"/>
  <c r="H18" i="9"/>
  <c r="K5" i="9"/>
  <c r="I7" i="9"/>
  <c r="J8" i="9"/>
  <c r="K9" i="9"/>
  <c r="I11" i="9"/>
  <c r="J12" i="9"/>
  <c r="G15" i="9"/>
  <c r="H16" i="9"/>
  <c r="H17" i="9"/>
  <c r="I6" i="9"/>
  <c r="J7" i="9"/>
  <c r="K8" i="9"/>
  <c r="J11" i="9"/>
  <c r="K12" i="9"/>
  <c r="H15" i="9"/>
  <c r="G16" i="9"/>
  <c r="G17" i="9"/>
  <c r="K13" i="9"/>
  <c r="I5" i="9"/>
  <c r="J6" i="9"/>
  <c r="K7" i="9"/>
  <c r="I9" i="9"/>
  <c r="J10" i="9"/>
  <c r="K11" i="9"/>
  <c r="I13" i="9"/>
  <c r="L15" i="9"/>
  <c r="M16" i="9"/>
  <c r="J17" i="9"/>
  <c r="J5" i="9"/>
  <c r="K6" i="9"/>
  <c r="I8" i="9"/>
  <c r="J9" i="9"/>
  <c r="K10" i="9"/>
  <c r="I12" i="9"/>
  <c r="E12" i="9" s="1"/>
  <c r="B12" i="9" s="1"/>
  <c r="J13" i="9"/>
  <c r="M15" i="9"/>
  <c r="L16" i="9"/>
  <c r="F16" i="9" s="1"/>
  <c r="I17" i="9"/>
  <c r="E16" i="9" l="1"/>
  <c r="B16" i="9" s="1"/>
  <c r="E7" i="9"/>
  <c r="B7" i="9" s="1"/>
  <c r="F15" i="9"/>
  <c r="F14" i="9" s="1"/>
  <c r="E9" i="9"/>
  <c r="B9" i="9" s="1"/>
  <c r="F272" i="9"/>
  <c r="E6" i="9"/>
  <c r="B6" i="9" s="1"/>
  <c r="E8" i="9"/>
  <c r="B8" i="9" s="1"/>
  <c r="E13" i="9"/>
  <c r="B13" i="9" s="1"/>
  <c r="E10" i="9"/>
  <c r="B10" i="9" s="1"/>
  <c r="E5" i="9"/>
  <c r="E17" i="9"/>
  <c r="B17" i="9" s="1"/>
  <c r="E15" i="9"/>
  <c r="E11" i="9"/>
  <c r="B11" i="9" s="1"/>
  <c r="E18" i="9"/>
  <c r="B18" i="9" s="1"/>
  <c r="E274" i="9"/>
  <c r="B15" i="9" l="1"/>
  <c r="E14" i="9"/>
  <c r="B5" i="9"/>
  <c r="E4" i="9"/>
  <c r="B274" i="9"/>
  <c r="E20" i="9"/>
  <c r="I7" i="3" s="1"/>
  <c r="B272" i="9"/>
  <c r="F20" i="9"/>
  <c r="F3" i="9"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<sst xmlns="http://schemas.openxmlformats.org/spreadsheetml/2006/main" count="4369" uniqueCount="3421">
  <si>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</si>
  <si>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</si>
  <si>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</si>
  <si>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</si>
  <si>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</si>
  <si>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</si>
  <si>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</si>
  <si>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</si>
  <si>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</si>
  <si>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</si>
  <si>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</si>
  <si>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</si>
  <si>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</si>
  <si>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</si>
  <si>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</si>
  <si>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</si>
  <si>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</si>
  <si>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</si>
  <si>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</si>
  <si>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</si>
  <si>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</si>
  <si>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</si>
  <si>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</si>
  <si>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</si>
  <si>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</si>
  <si>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</si>
  <si>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</si>
  <si>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</si>
  <si>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</si>
  <si>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</si>
  <si>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</si>
  <si>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ANDRIJE MOHOROVIČIĆA RIJEKA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</si>
  <si>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</si>
  <si>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</si>
  <si>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</si>
  <si>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</si>
  <si>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</si>
  <si>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</si>
  <si>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</si>
  <si>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</si>
  <si>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</si>
  <si>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</si>
  <si>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</si>
  <si>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</si>
  <si>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</si>
  <si>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</si>
  <si>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</si>
  <si>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</si>
  <si>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</si>
  <si>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17458 - GIMNAZIJA ANDRIJE MOHOROVIČIĆA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</si>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</sst>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1209779.8800000001</v>
      </c>
      <c r="D2" s="6">
        <f>'PR-RAS'!E6</f>
        <v>1359101.57</v>
      </c>
      <c r="E2" s="6">
        <v>0</v>
      </c>
      <c r="F2" s="6">
        <v>0</v>
      </c>
      <c r="G2" s="7">
        <f t="shared" ref="G2:G264" si="0">(B2/1000)*(C2*1+D2*2)</f>
        <v>3927.9830200000006</v>
      </c>
      <c r="H2" s="7">
        <f t="shared" ref="H2:H264" si="1">ABS(C2-ROUND(C2,0))+ABS(D2-ROUND(D2,0))</f>
        <v>0.54999999981373549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1116186.29</v>
      </c>
      <c r="D46" s="1">
        <f>'PR-RAS'!E50</f>
        <v>1232377.28</v>
      </c>
      <c r="E46" s="1">
        <v>0</v>
      </c>
      <c r="F46" s="1">
        <v>0</v>
      </c>
      <c r="G46" s="2">
        <f t="shared" si="0"/>
        <v>161142.33825</v>
      </c>
      <c r="H46" s="2">
        <f t="shared" si="1"/>
        <v>0.57000000006519258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1116186.29</v>
      </c>
      <c r="D64" s="1">
        <f>'PR-RAS'!E68</f>
        <v>1232377.28</v>
      </c>
      <c r="E64" s="1">
        <v>0</v>
      </c>
      <c r="F64" s="1">
        <v>0</v>
      </c>
      <c r="G64" s="2">
        <f t="shared" si="0"/>
        <v>225599.27355000001</v>
      </c>
      <c r="H64" s="2">
        <f t="shared" si="1"/>
        <v>0.57000000006519258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1115522.68</v>
      </c>
      <c r="D65" s="1">
        <f>'PR-RAS'!E69</f>
        <v>1231714.28</v>
      </c>
      <c r="E65" s="1">
        <v>0</v>
      </c>
      <c r="F65" s="1">
        <v>0</v>
      </c>
      <c r="G65" s="2">
        <f t="shared" si="0"/>
        <v>229052.87936000002</v>
      </c>
      <c r="H65" s="2">
        <f t="shared" si="1"/>
        <v>0.60000000009313226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663.61</v>
      </c>
      <c r="D66" s="1">
        <f>'PR-RAS'!E70</f>
        <v>663</v>
      </c>
      <c r="E66" s="1">
        <v>0</v>
      </c>
      <c r="F66" s="1">
        <v>0</v>
      </c>
      <c r="G66" s="2">
        <f t="shared" si="0"/>
        <v>129.32465000000002</v>
      </c>
      <c r="H66" s="2">
        <f t="shared" si="1"/>
        <v>0.38999999999998636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0.22</v>
      </c>
      <c r="D78" s="1">
        <f>'PR-RAS'!E82</f>
        <v>0</v>
      </c>
      <c r="E78" s="1">
        <v>0</v>
      </c>
      <c r="F78" s="1">
        <v>0</v>
      </c>
      <c r="G78" s="2">
        <f t="shared" si="0"/>
        <v>1.694E-2</v>
      </c>
      <c r="H78" s="2">
        <f t="shared" si="1"/>
        <v>0.22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0.22</v>
      </c>
      <c r="D79" s="1">
        <f>'PR-RAS'!E83</f>
        <v>0</v>
      </c>
      <c r="E79" s="1">
        <v>0</v>
      </c>
      <c r="F79" s="1">
        <v>0</v>
      </c>
      <c r="G79" s="2">
        <f t="shared" si="0"/>
        <v>1.7160000000000002E-2</v>
      </c>
      <c r="H79" s="2">
        <f t="shared" si="1"/>
        <v>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0.22</v>
      </c>
      <c r="D81" s="1">
        <f>'PR-RAS'!E85</f>
        <v>0</v>
      </c>
      <c r="E81" s="1">
        <v>0</v>
      </c>
      <c r="F81" s="1">
        <v>0</v>
      </c>
      <c r="G81" s="2">
        <f t="shared" si="0"/>
        <v>1.7600000000000001E-2</v>
      </c>
      <c r="H81" s="2">
        <f t="shared" si="1"/>
        <v>0.22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1677.7</v>
      </c>
      <c r="D102" s="1">
        <f>'PR-RAS'!E106</f>
        <v>9829</v>
      </c>
      <c r="E102" s="1">
        <v>0</v>
      </c>
      <c r="F102" s="1">
        <v>0</v>
      </c>
      <c r="G102" s="2">
        <f t="shared" si="0"/>
        <v>2154.9057000000003</v>
      </c>
      <c r="H102" s="2">
        <f t="shared" si="1"/>
        <v>0.29999999999995453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1677.7</v>
      </c>
      <c r="D108" s="1">
        <f>'PR-RAS'!E112</f>
        <v>9829</v>
      </c>
      <c r="E108" s="1">
        <v>0</v>
      </c>
      <c r="F108" s="1">
        <v>0</v>
      </c>
      <c r="G108" s="2">
        <f t="shared" si="0"/>
        <v>2282.9198999999999</v>
      </c>
      <c r="H108" s="2">
        <f t="shared" si="1"/>
        <v>0.29999999999995453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1677.7</v>
      </c>
      <c r="D113" s="1">
        <f>'PR-RAS'!E117</f>
        <v>9829</v>
      </c>
      <c r="E113" s="1">
        <v>0</v>
      </c>
      <c r="F113" s="1">
        <v>0</v>
      </c>
      <c r="G113" s="2">
        <f t="shared" si="0"/>
        <v>2389.5984000000003</v>
      </c>
      <c r="H113" s="2">
        <f t="shared" si="1"/>
        <v>0.29999999999995453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8309.86</v>
      </c>
      <c r="D120" s="1">
        <f>'PR-RAS'!E124</f>
        <v>21992.62</v>
      </c>
      <c r="E120" s="1">
        <v>0</v>
      </c>
      <c r="F120" s="1">
        <v>0</v>
      </c>
      <c r="G120" s="2">
        <f t="shared" si="0"/>
        <v>6223.1169</v>
      </c>
      <c r="H120" s="2">
        <f t="shared" si="1"/>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743.25</v>
      </c>
      <c r="D121" s="1">
        <f>'PR-RAS'!E125</f>
        <v>464.53</v>
      </c>
      <c r="E121" s="1">
        <v>0</v>
      </c>
      <c r="F121" s="1">
        <v>0</v>
      </c>
      <c r="G121" s="2">
        <f t="shared" si="0"/>
        <v>200.6772</v>
      </c>
      <c r="H121" s="2">
        <f t="shared" si="1"/>
        <v>0.72000000000002728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743.25</v>
      </c>
      <c r="D123" s="1">
        <f>'PR-RAS'!E127</f>
        <v>464.53</v>
      </c>
      <c r="E123" s="1">
        <v>0</v>
      </c>
      <c r="F123" s="1">
        <v>0</v>
      </c>
      <c r="G123" s="2">
        <f t="shared" si="0"/>
        <v>204.02181999999999</v>
      </c>
      <c r="H123" s="2">
        <f t="shared" si="1"/>
        <v>0.72000000000002728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7566.61</v>
      </c>
      <c r="D124" s="1">
        <f>'PR-RAS'!E128</f>
        <v>21528.09</v>
      </c>
      <c r="E124" s="1">
        <v>0</v>
      </c>
      <c r="F124" s="1">
        <v>0</v>
      </c>
      <c r="G124" s="2">
        <f t="shared" si="0"/>
        <v>6226.6031700000003</v>
      </c>
      <c r="H124" s="2">
        <f t="shared" si="1"/>
        <v>0.48000000000047294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7566.61</v>
      </c>
      <c r="D125" s="1">
        <f>'PR-RAS'!E129</f>
        <v>18028.09</v>
      </c>
      <c r="E125" s="1">
        <v>0</v>
      </c>
      <c r="F125" s="1">
        <v>0</v>
      </c>
      <c r="G125" s="2">
        <f t="shared" si="0"/>
        <v>5409.2259599999998</v>
      </c>
      <c r="H125" s="2">
        <f t="shared" si="1"/>
        <v>0.48000000000047294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3500</v>
      </c>
      <c r="E126" s="1">
        <v>0</v>
      </c>
      <c r="F126" s="1">
        <v>0</v>
      </c>
      <c r="G126" s="2">
        <f t="shared" si="0"/>
        <v>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83605.81</v>
      </c>
      <c r="D129" s="1">
        <f>'PR-RAS'!E133</f>
        <v>94902.67</v>
      </c>
      <c r="E129" s="1">
        <v>0</v>
      </c>
      <c r="F129" s="1">
        <v>0</v>
      </c>
      <c r="G129" s="2">
        <f t="shared" si="0"/>
        <v>34996.627200000003</v>
      </c>
      <c r="H129" s="2">
        <f t="shared" si="1"/>
        <v>0.52000000000407454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83605.81</v>
      </c>
      <c r="D130" s="1">
        <f>'PR-RAS'!E134</f>
        <v>94902.67</v>
      </c>
      <c r="E130" s="1">
        <v>0</v>
      </c>
      <c r="F130" s="1">
        <v>0</v>
      </c>
      <c r="G130" s="2">
        <f t="shared" si="0"/>
        <v>35270.038350000003</v>
      </c>
      <c r="H130" s="2">
        <f t="shared" si="1"/>
        <v>0.52000000000407454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83605.81</v>
      </c>
      <c r="D131" s="1">
        <f>'PR-RAS'!E135</f>
        <v>92796.42</v>
      </c>
      <c r="E131" s="1">
        <v>0</v>
      </c>
      <c r="F131" s="1">
        <v>0</v>
      </c>
      <c r="G131" s="2">
        <f t="shared" si="0"/>
        <v>34995.824500000002</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2106.25</v>
      </c>
      <c r="E132" s="1">
        <v>0</v>
      </c>
      <c r="F132" s="1">
        <v>0</v>
      </c>
      <c r="G132" s="2">
        <f t="shared" si="0"/>
        <v>551.83749999999998</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1223201.04</v>
      </c>
      <c r="D147" s="1">
        <f>'PR-RAS'!E151</f>
        <v>1342744.49</v>
      </c>
      <c r="E147" s="1">
        <v>0</v>
      </c>
      <c r="F147" s="1">
        <v>0</v>
      </c>
      <c r="G147" s="2">
        <f t="shared" si="0"/>
        <v>570668.74291999999</v>
      </c>
      <c r="H147" s="2">
        <f t="shared" si="1"/>
        <v>0.53000000002793968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1111533.8499999999</v>
      </c>
      <c r="D148" s="1">
        <f>'PR-RAS'!E152</f>
        <v>1224082.55</v>
      </c>
      <c r="E148" s="1">
        <v>0</v>
      </c>
      <c r="F148" s="1">
        <v>0</v>
      </c>
      <c r="G148" s="2">
        <f t="shared" si="0"/>
        <v>523275.74565</v>
      </c>
      <c r="H148" s="2">
        <f t="shared" si="1"/>
        <v>0.60000000009313226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915676</v>
      </c>
      <c r="D149" s="1">
        <f>'PR-RAS'!E153</f>
        <v>1013016.21</v>
      </c>
      <c r="E149" s="1">
        <v>0</v>
      </c>
      <c r="F149" s="1">
        <v>0</v>
      </c>
      <c r="G149" s="2">
        <f t="shared" si="0"/>
        <v>435372.84615999996</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915676</v>
      </c>
      <c r="D150" s="1">
        <f>'PR-RAS'!E154</f>
        <v>1013016.21</v>
      </c>
      <c r="E150" s="1">
        <v>0</v>
      </c>
      <c r="F150" s="1">
        <v>0</v>
      </c>
      <c r="G150" s="2">
        <f t="shared" si="0"/>
        <v>438314.55458</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44533.71</v>
      </c>
      <c r="D154" s="1">
        <f>'PR-RAS'!E158</f>
        <v>43918.49</v>
      </c>
      <c r="E154" s="1">
        <v>0</v>
      </c>
      <c r="F154" s="1">
        <v>0</v>
      </c>
      <c r="G154" s="2">
        <f t="shared" si="0"/>
        <v>20252.71557</v>
      </c>
      <c r="H154" s="2">
        <f t="shared" si="1"/>
        <v>0.77999999999883585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151324.13999999998</v>
      </c>
      <c r="D155" s="1">
        <f>'PR-RAS'!E159</f>
        <v>167147.85</v>
      </c>
      <c r="E155" s="1">
        <v>0</v>
      </c>
      <c r="F155" s="1">
        <v>0</v>
      </c>
      <c r="G155" s="2">
        <f t="shared" si="0"/>
        <v>74785.455359999993</v>
      </c>
      <c r="H155" s="2">
        <f t="shared" si="1"/>
        <v>0.28999999997904524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150879.18</v>
      </c>
      <c r="D157" s="1">
        <f>'PR-RAS'!E161</f>
        <v>167147.85</v>
      </c>
      <c r="E157" s="1">
        <v>0</v>
      </c>
      <c r="F157" s="1">
        <v>0</v>
      </c>
      <c r="G157" s="2">
        <f t="shared" si="0"/>
        <v>75687.281279999996</v>
      </c>
      <c r="H157" s="2">
        <f t="shared" si="1"/>
        <v>0.32999999998719431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444.96</v>
      </c>
      <c r="D158" s="1">
        <f>'PR-RAS'!E162</f>
        <v>0</v>
      </c>
      <c r="E158" s="1">
        <v>0</v>
      </c>
      <c r="F158" s="1">
        <v>0</v>
      </c>
      <c r="G158" s="2">
        <f t="shared" si="0"/>
        <v>69.858719999999991</v>
      </c>
      <c r="H158" s="2">
        <f t="shared" si="1"/>
        <v>4.0000000000020464E-2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101217.53</v>
      </c>
      <c r="D159" s="1">
        <f>'PR-RAS'!E163</f>
        <v>116289.89</v>
      </c>
      <c r="E159" s="1">
        <v>0</v>
      </c>
      <c r="F159" s="1">
        <v>0</v>
      </c>
      <c r="G159" s="2">
        <f t="shared" si="0"/>
        <v>52739.974979999999</v>
      </c>
      <c r="H159" s="2">
        <f t="shared" si="1"/>
        <v>0.58000000000174623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26159.4</v>
      </c>
      <c r="D160" s="1">
        <f>'PR-RAS'!E164</f>
        <v>38216.350000000006</v>
      </c>
      <c r="E160" s="1">
        <v>0</v>
      </c>
      <c r="F160" s="1">
        <v>0</v>
      </c>
      <c r="G160" s="2">
        <f t="shared" si="0"/>
        <v>16312.143900000001</v>
      </c>
      <c r="H160" s="2">
        <f t="shared" si="1"/>
        <v>0.75000000000727596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7411.88</v>
      </c>
      <c r="D161" s="1">
        <f>'PR-RAS'!E165</f>
        <v>18967.150000000001</v>
      </c>
      <c r="E161" s="1">
        <v>0</v>
      </c>
      <c r="F161" s="1">
        <v>0</v>
      </c>
      <c r="G161" s="2">
        <f t="shared" si="0"/>
        <v>7255.3888000000006</v>
      </c>
      <c r="H161" s="2">
        <f t="shared" si="1"/>
        <v>0.27000000000134605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18020.86</v>
      </c>
      <c r="D162" s="1">
        <f>'PR-RAS'!E166</f>
        <v>19010.62</v>
      </c>
      <c r="E162" s="1">
        <v>0</v>
      </c>
      <c r="F162" s="1">
        <v>0</v>
      </c>
      <c r="G162" s="2">
        <f t="shared" si="0"/>
        <v>9022.7780999999995</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726.66</v>
      </c>
      <c r="D163" s="1">
        <f>'PR-RAS'!E167</f>
        <v>238.58</v>
      </c>
      <c r="E163" s="1">
        <v>0</v>
      </c>
      <c r="F163" s="1">
        <v>0</v>
      </c>
      <c r="G163" s="2">
        <f t="shared" si="0"/>
        <v>195.01883999999998</v>
      </c>
      <c r="H163" s="2">
        <f t="shared" si="1"/>
        <v>0.76000000000001933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29774.9</v>
      </c>
      <c r="D165" s="1">
        <f>'PR-RAS'!E169</f>
        <v>27381.940000000002</v>
      </c>
      <c r="E165" s="1">
        <v>0</v>
      </c>
      <c r="F165" s="1">
        <v>0</v>
      </c>
      <c r="G165" s="2">
        <f t="shared" si="0"/>
        <v>13864.359920000001</v>
      </c>
      <c r="H165" s="2">
        <f t="shared" si="1"/>
        <v>0.1599999999962165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13743.05</v>
      </c>
      <c r="D166" s="1">
        <f>'PR-RAS'!E170</f>
        <v>12261.06</v>
      </c>
      <c r="E166" s="1">
        <v>0</v>
      </c>
      <c r="F166" s="1">
        <v>0</v>
      </c>
      <c r="G166" s="2">
        <f t="shared" si="0"/>
        <v>6313.7530500000003</v>
      </c>
      <c r="H166" s="2">
        <f t="shared" si="1"/>
        <v>0.10999999999876309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1545.39</v>
      </c>
      <c r="D167" s="1">
        <f>'PR-RAS'!E171</f>
        <v>338.12</v>
      </c>
      <c r="E167" s="1">
        <v>0</v>
      </c>
      <c r="F167" s="1">
        <v>0</v>
      </c>
      <c r="G167" s="2">
        <f t="shared" si="0"/>
        <v>368.79058000000003</v>
      </c>
      <c r="H167" s="2">
        <f t="shared" si="1"/>
        <v>0.51000000000010459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11627.03</v>
      </c>
      <c r="D168" s="1">
        <f>'PR-RAS'!E172</f>
        <v>12762.54</v>
      </c>
      <c r="E168" s="1">
        <v>0</v>
      </c>
      <c r="F168" s="1">
        <v>0</v>
      </c>
      <c r="G168" s="2">
        <f t="shared" si="0"/>
        <v>6204.4023700000007</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669.74</v>
      </c>
      <c r="D169" s="1">
        <f>'PR-RAS'!E173</f>
        <v>616.61</v>
      </c>
      <c r="E169" s="1">
        <v>0</v>
      </c>
      <c r="F169" s="1">
        <v>0</v>
      </c>
      <c r="G169" s="2">
        <f t="shared" si="0"/>
        <v>319.69728000000003</v>
      </c>
      <c r="H169" s="2">
        <f t="shared" si="1"/>
        <v>0.64999999999997726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1776.64</v>
      </c>
      <c r="D170" s="1">
        <f>'PR-RAS'!E174</f>
        <v>1164.6199999999999</v>
      </c>
      <c r="E170" s="1">
        <v>0</v>
      </c>
      <c r="F170" s="1">
        <v>0</v>
      </c>
      <c r="G170" s="2">
        <f t="shared" si="0"/>
        <v>693.89372000000003</v>
      </c>
      <c r="H170" s="2">
        <f t="shared" si="1"/>
        <v>0.74000000000000909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413.05</v>
      </c>
      <c r="D172" s="1">
        <f>'PR-RAS'!E176</f>
        <v>238.99</v>
      </c>
      <c r="E172" s="1">
        <v>0</v>
      </c>
      <c r="F172" s="1">
        <v>0</v>
      </c>
      <c r="G172" s="2">
        <f t="shared" si="0"/>
        <v>152.36613</v>
      </c>
      <c r="H172" s="2">
        <f t="shared" si="1"/>
        <v>6.0000000000002274E-2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23144.37</v>
      </c>
      <c r="D173" s="1">
        <f>'PR-RAS'!E177</f>
        <v>31125.71</v>
      </c>
      <c r="E173" s="1">
        <v>0</v>
      </c>
      <c r="F173" s="1">
        <v>0</v>
      </c>
      <c r="G173" s="2">
        <f t="shared" si="0"/>
        <v>14688.075879999999</v>
      </c>
      <c r="H173" s="2">
        <f t="shared" si="1"/>
        <v>0.65999999999985448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2010.29</v>
      </c>
      <c r="D174" s="1">
        <f>'PR-RAS'!E178</f>
        <v>3859.66</v>
      </c>
      <c r="E174" s="1">
        <v>0</v>
      </c>
      <c r="F174" s="1">
        <v>0</v>
      </c>
      <c r="G174" s="2">
        <f t="shared" si="0"/>
        <v>1683.22253</v>
      </c>
      <c r="H174" s="2">
        <f t="shared" si="1"/>
        <v>0.63000000000010914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3242.99</v>
      </c>
      <c r="D175" s="1">
        <f>'PR-RAS'!E179</f>
        <v>7470.39</v>
      </c>
      <c r="E175" s="1">
        <v>0</v>
      </c>
      <c r="F175" s="1">
        <v>0</v>
      </c>
      <c r="G175" s="2">
        <f t="shared" si="0"/>
        <v>3163.9759799999997</v>
      </c>
      <c r="H175" s="2">
        <f t="shared" si="1"/>
        <v>0.4000000000005457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10148.56</v>
      </c>
      <c r="D177" s="1">
        <f>'PR-RAS'!E181</f>
        <v>9163.2800000000007</v>
      </c>
      <c r="E177" s="1">
        <v>0</v>
      </c>
      <c r="F177" s="1">
        <v>0</v>
      </c>
      <c r="G177" s="2">
        <f t="shared" si="0"/>
        <v>5011.6211199999998</v>
      </c>
      <c r="H177" s="2">
        <f t="shared" si="1"/>
        <v>0.72000000000116415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2455.37</v>
      </c>
      <c r="D179" s="1">
        <f>'PR-RAS'!E183</f>
        <v>3663.21</v>
      </c>
      <c r="E179" s="1">
        <v>0</v>
      </c>
      <c r="F179" s="1">
        <v>0</v>
      </c>
      <c r="G179" s="2">
        <f t="shared" si="0"/>
        <v>1741.1586200000002</v>
      </c>
      <c r="H179" s="2">
        <f t="shared" si="1"/>
        <v>0.57999999999992724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1399.49</v>
      </c>
      <c r="D180" s="1">
        <f>'PR-RAS'!E184</f>
        <v>1263.72</v>
      </c>
      <c r="E180" s="1">
        <v>0</v>
      </c>
      <c r="F180" s="1">
        <v>0</v>
      </c>
      <c r="G180" s="2">
        <f t="shared" si="0"/>
        <v>702.92047000000002</v>
      </c>
      <c r="H180" s="2">
        <f t="shared" si="1"/>
        <v>0.76999999999998181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1279.1199999999999</v>
      </c>
      <c r="D181" s="1">
        <f>'PR-RAS'!E185</f>
        <v>1742.85</v>
      </c>
      <c r="E181" s="1">
        <v>0</v>
      </c>
      <c r="F181" s="1">
        <v>0</v>
      </c>
      <c r="G181" s="2">
        <f t="shared" si="0"/>
        <v>857.66759999999988</v>
      </c>
      <c r="H181" s="2">
        <f t="shared" si="1"/>
        <v>0.26999999999998181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2608.5500000000002</v>
      </c>
      <c r="D182" s="1">
        <f>'PR-RAS'!E186</f>
        <v>3962.6</v>
      </c>
      <c r="E182" s="1">
        <v>0</v>
      </c>
      <c r="F182" s="1">
        <v>0</v>
      </c>
      <c r="G182" s="2">
        <f t="shared" si="0"/>
        <v>1906.6087499999999</v>
      </c>
      <c r="H182" s="2">
        <f t="shared" si="1"/>
        <v>0.84999999999990905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7195.57</v>
      </c>
      <c r="D183" s="1">
        <f>'PR-RAS'!E187</f>
        <v>14798.9</v>
      </c>
      <c r="E183" s="1">
        <v>0</v>
      </c>
      <c r="F183" s="1">
        <v>0</v>
      </c>
      <c r="G183" s="2">
        <f t="shared" si="0"/>
        <v>6696.3933399999987</v>
      </c>
      <c r="H183" s="2">
        <f t="shared" si="1"/>
        <v>0.53000000000065484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14943.29</v>
      </c>
      <c r="D184" s="1">
        <f>'PR-RAS'!E188</f>
        <v>4766.99</v>
      </c>
      <c r="E184" s="1">
        <v>0</v>
      </c>
      <c r="F184" s="1">
        <v>0</v>
      </c>
      <c r="G184" s="2">
        <f t="shared" si="0"/>
        <v>4479.3404099999998</v>
      </c>
      <c r="H184" s="2">
        <f t="shared" si="1"/>
        <v>0.30000000000109139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696.58</v>
      </c>
      <c r="D185" s="1">
        <f>'PR-RAS'!E189</f>
        <v>1477.7</v>
      </c>
      <c r="E185" s="1">
        <v>0</v>
      </c>
      <c r="F185" s="1">
        <v>0</v>
      </c>
      <c r="G185" s="2">
        <f t="shared" si="0"/>
        <v>671.96432000000004</v>
      </c>
      <c r="H185" s="2">
        <f t="shared" si="1"/>
        <v>0.7199999999999136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5136.37</v>
      </c>
      <c r="D189" s="1">
        <f>'PR-RAS'!E193</f>
        <v>3289.29</v>
      </c>
      <c r="E189" s="1">
        <v>0</v>
      </c>
      <c r="F189" s="1">
        <v>0</v>
      </c>
      <c r="G189" s="2">
        <f t="shared" si="0"/>
        <v>2202.4106000000002</v>
      </c>
      <c r="H189" s="2">
        <f t="shared" si="1"/>
        <v>0.65999999999985448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9110.34</v>
      </c>
      <c r="D190" s="1">
        <f>'PR-RAS'!E194</f>
        <v>0</v>
      </c>
      <c r="E190" s="1">
        <v>0</v>
      </c>
      <c r="F190" s="1">
        <v>0</v>
      </c>
      <c r="G190" s="2">
        <f t="shared" si="0"/>
        <v>1721.8542600000001</v>
      </c>
      <c r="H190" s="2">
        <f t="shared" si="1"/>
        <v>0.34000000000014552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10316.11</v>
      </c>
      <c r="D192" s="1">
        <f>'PR-RAS'!E196</f>
        <v>533.87</v>
      </c>
      <c r="E192" s="1">
        <v>0</v>
      </c>
      <c r="F192" s="1">
        <v>0</v>
      </c>
      <c r="G192" s="2">
        <f t="shared" si="0"/>
        <v>2174.3153500000003</v>
      </c>
      <c r="H192" s="2">
        <f t="shared" si="1"/>
        <v>0.24000000000057753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10316.11</v>
      </c>
      <c r="D206" s="1">
        <f>'PR-RAS'!E210</f>
        <v>533.87</v>
      </c>
      <c r="E206" s="1">
        <v>0</v>
      </c>
      <c r="F206" s="1">
        <v>0</v>
      </c>
      <c r="G206" s="2">
        <f t="shared" si="0"/>
        <v>2333.6892499999999</v>
      </c>
      <c r="H206" s="2">
        <f t="shared" si="1"/>
        <v>0.24000000000057753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477.02</v>
      </c>
      <c r="D207" s="1">
        <f>'PR-RAS'!E211</f>
        <v>417.42</v>
      </c>
      <c r="E207" s="1">
        <v>0</v>
      </c>
      <c r="F207" s="1">
        <v>0</v>
      </c>
      <c r="G207" s="2">
        <f t="shared" si="0"/>
        <v>270.24315999999999</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9708.02</v>
      </c>
      <c r="D209" s="1">
        <f>'PR-RAS'!E213</f>
        <v>3.22</v>
      </c>
      <c r="E209" s="1">
        <v>0</v>
      </c>
      <c r="F209" s="1">
        <v>0</v>
      </c>
      <c r="G209" s="2">
        <f t="shared" si="0"/>
        <v>2020.6076800000001</v>
      </c>
      <c r="H209" s="2">
        <f t="shared" si="1"/>
        <v>0.24000000000043675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131.07</v>
      </c>
      <c r="D210" s="1">
        <f>'PR-RAS'!E214</f>
        <v>113.23</v>
      </c>
      <c r="E210" s="1">
        <v>0</v>
      </c>
      <c r="F210" s="1">
        <v>0</v>
      </c>
      <c r="G210" s="2">
        <f t="shared" si="0"/>
        <v>74.723769999999988</v>
      </c>
      <c r="H210" s="2">
        <f t="shared" si="1"/>
        <v>0.29999999999999716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133.55000000000001</v>
      </c>
      <c r="D248" s="1">
        <f>'PR-RAS'!E252</f>
        <v>730</v>
      </c>
      <c r="E248" s="1">
        <v>0</v>
      </c>
      <c r="F248" s="1">
        <v>0</v>
      </c>
      <c r="G248" s="2">
        <f t="shared" si="0"/>
        <v>393.60685000000001</v>
      </c>
      <c r="H248" s="2">
        <f t="shared" si="1"/>
        <v>0.44999999999998863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133.55000000000001</v>
      </c>
      <c r="D255" s="1">
        <f>'PR-RAS'!E259</f>
        <v>730</v>
      </c>
      <c r="E255" s="1">
        <v>0</v>
      </c>
      <c r="F255" s="1">
        <v>0</v>
      </c>
      <c r="G255" s="2">
        <f t="shared" si="0"/>
        <v>404.76170000000002</v>
      </c>
      <c r="H255" s="2">
        <f t="shared" si="1"/>
        <v>0.44999999999998863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133.55000000000001</v>
      </c>
      <c r="D257" s="1">
        <f>'PR-RAS'!E261</f>
        <v>730</v>
      </c>
      <c r="E257" s="1">
        <v>0</v>
      </c>
      <c r="F257" s="1">
        <v>0</v>
      </c>
      <c r="G257" s="2">
        <f t="shared" si="0"/>
        <v>407.94880000000001</v>
      </c>
      <c r="H257" s="2">
        <f t="shared" si="1"/>
        <v>0.44999999999998863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1108.18</v>
      </c>
      <c r="E259" s="1">
        <v>0</v>
      </c>
      <c r="F259" s="1">
        <v>0</v>
      </c>
      <c r="G259" s="2">
        <f t="shared" si="0"/>
        <v>571.8208800000001</v>
      </c>
      <c r="H259" s="2">
        <f t="shared" si="1"/>
        <v>0.18000000000006366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1108.18</v>
      </c>
      <c r="E260" s="1">
        <v>0</v>
      </c>
      <c r="F260" s="1">
        <v>0</v>
      </c>
      <c r="G260" s="2">
        <f t="shared" si="0"/>
        <v>574.03724</v>
      </c>
      <c r="H260" s="2">
        <f t="shared" si="1"/>
        <v>0.18000000000006366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1108.18</v>
      </c>
      <c r="E262" s="1">
        <v>0</v>
      </c>
      <c r="F262" s="1">
        <v>0</v>
      </c>
      <c r="G262" s="2">
        <f t="shared" si="0"/>
        <v>578.46996000000001</v>
      </c>
      <c r="H262" s="2">
        <f t="shared" si="1"/>
        <v>0.18000000000006366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1223201.04</v>
      </c>
      <c r="D285" s="1">
        <f>'PR-RAS'!E289</f>
        <v>1342744.49</v>
      </c>
      <c r="E285" s="1">
        <v>0</v>
      </c>
      <c r="F285" s="1">
        <v>0</v>
      </c>
      <c r="G285" s="2">
        <f t="shared" si="8"/>
        <v>1110067.9656799999</v>
      </c>
      <c r="H285" s="2">
        <f t="shared" si="9"/>
        <v>0.53000000002793968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16357.080000000075</v>
      </c>
      <c r="E286" s="1">
        <v>0</v>
      </c>
      <c r="F286" s="1">
        <v>0</v>
      </c>
      <c r="G286" s="2">
        <f t="shared" si="8"/>
        <v>9323.5356000000411</v>
      </c>
      <c r="H286" s="2">
        <f t="shared" si="9"/>
        <v>8.0000000074505806E-2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13421.159999999916</v>
      </c>
      <c r="D287" s="1">
        <f>'PR-RAS'!E291</f>
        <v>0</v>
      </c>
      <c r="E287" s="1">
        <v>0</v>
      </c>
      <c r="F287" s="1">
        <v>0</v>
      </c>
      <c r="G287" s="2">
        <f t="shared" si="8"/>
        <v>3838.4517599999758</v>
      </c>
      <c r="H287" s="2">
        <f t="shared" si="9"/>
        <v>0.15999999991618097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11569.49</v>
      </c>
      <c r="D288" s="1">
        <f>'PR-RAS'!E292</f>
        <v>10068.27</v>
      </c>
      <c r="E288" s="1">
        <v>0</v>
      </c>
      <c r="F288" s="1">
        <v>0</v>
      </c>
      <c r="G288" s="2">
        <f t="shared" si="8"/>
        <v>9099.6306099999983</v>
      </c>
      <c r="H288" s="2">
        <f t="shared" si="9"/>
        <v>0.76000000000021828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296.49</v>
      </c>
      <c r="D293" s="1">
        <f>'PR-RAS'!E298</f>
        <v>106.63</v>
      </c>
      <c r="E293" s="1">
        <v>0</v>
      </c>
      <c r="F293" s="1">
        <v>0</v>
      </c>
      <c r="G293" s="2">
        <f t="shared" si="8"/>
        <v>148.84699999999998</v>
      </c>
      <c r="H293" s="2">
        <f t="shared" si="9"/>
        <v>0.86000000000001364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296.49</v>
      </c>
      <c r="D306" s="1">
        <f>'PR-RAS'!E311</f>
        <v>106.63</v>
      </c>
      <c r="E306" s="1">
        <v>0</v>
      </c>
      <c r="F306" s="1">
        <v>0</v>
      </c>
      <c r="G306" s="2">
        <f t="shared" si="8"/>
        <v>155.47375</v>
      </c>
      <c r="H306" s="2">
        <f t="shared" si="9"/>
        <v>0.86000000000001364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296.49</v>
      </c>
      <c r="D307" s="1">
        <f>'PR-RAS'!E312</f>
        <v>106.63</v>
      </c>
      <c r="E307" s="1">
        <v>0</v>
      </c>
      <c r="F307" s="1">
        <v>0</v>
      </c>
      <c r="G307" s="2">
        <f t="shared" si="8"/>
        <v>155.98349999999999</v>
      </c>
      <c r="H307" s="2">
        <f t="shared" si="9"/>
        <v>0.86000000000001364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296.49</v>
      </c>
      <c r="D308" s="1">
        <f>'PR-RAS'!E313</f>
        <v>106.63</v>
      </c>
      <c r="E308" s="1">
        <v>0</v>
      </c>
      <c r="F308" s="1">
        <v>0</v>
      </c>
      <c r="G308" s="2">
        <f t="shared" si="8"/>
        <v>156.49324999999999</v>
      </c>
      <c r="H308" s="2">
        <f t="shared" si="9"/>
        <v>0.86000000000001364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2236.6999999999998</v>
      </c>
      <c r="D345" s="1">
        <f>'PR-RAS'!E350</f>
        <v>10440.43</v>
      </c>
      <c r="E345" s="1">
        <v>0</v>
      </c>
      <c r="F345" s="1">
        <v>0</v>
      </c>
      <c r="G345" s="2">
        <f t="shared" si="8"/>
        <v>7952.4406399999998</v>
      </c>
      <c r="H345" s="2">
        <f t="shared" si="9"/>
        <v>0.73000000000047294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2236.6999999999998</v>
      </c>
      <c r="D358" s="1">
        <f>'PR-RAS'!E363</f>
        <v>10440.43</v>
      </c>
      <c r="E358" s="1">
        <v>0</v>
      </c>
      <c r="F358" s="1">
        <v>0</v>
      </c>
      <c r="G358" s="2">
        <f t="shared" si="8"/>
        <v>8252.9689199999993</v>
      </c>
      <c r="H358" s="2">
        <f t="shared" si="9"/>
        <v>0.73000000000047294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1569.44</v>
      </c>
      <c r="D364" s="1">
        <f>'PR-RAS'!E369</f>
        <v>9783.73</v>
      </c>
      <c r="E364" s="1">
        <v>0</v>
      </c>
      <c r="F364" s="1">
        <v>0</v>
      </c>
      <c r="G364" s="2">
        <f t="shared" si="8"/>
        <v>7672.6946999999991</v>
      </c>
      <c r="H364" s="2">
        <f t="shared" si="9"/>
        <v>0.71000000000049113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958.92</v>
      </c>
      <c r="D365" s="1">
        <f>'PR-RAS'!E370</f>
        <v>9783.73</v>
      </c>
      <c r="E365" s="1">
        <v>0</v>
      </c>
      <c r="F365" s="1">
        <v>0</v>
      </c>
      <c r="G365" s="2">
        <f t="shared" si="8"/>
        <v>7471.6023199999991</v>
      </c>
      <c r="H365" s="2">
        <f t="shared" si="9"/>
        <v>0.35000000000047748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610.52</v>
      </c>
      <c r="D370" s="1">
        <f>'PR-RAS'!E375</f>
        <v>0</v>
      </c>
      <c r="E370" s="1">
        <v>0</v>
      </c>
      <c r="F370" s="1">
        <v>0</v>
      </c>
      <c r="G370" s="2">
        <f t="shared" si="8"/>
        <v>225.28188</v>
      </c>
      <c r="H370" s="2">
        <f t="shared" si="9"/>
        <v>0.48000000000001819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667.26</v>
      </c>
      <c r="D378" s="1">
        <f>'PR-RAS'!E383</f>
        <v>656.7</v>
      </c>
      <c r="E378" s="1">
        <v>0</v>
      </c>
      <c r="F378" s="1">
        <v>0</v>
      </c>
      <c r="G378" s="2">
        <f t="shared" si="8"/>
        <v>746.70882000000006</v>
      </c>
      <c r="H378" s="2">
        <f t="shared" si="9"/>
        <v>0.55999999999994543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667.26</v>
      </c>
      <c r="D379" s="1">
        <f>'PR-RAS'!E384</f>
        <v>656.7</v>
      </c>
      <c r="E379" s="1">
        <v>0</v>
      </c>
      <c r="F379" s="1">
        <v>0</v>
      </c>
      <c r="G379" s="2">
        <f t="shared" si="8"/>
        <v>748.68948</v>
      </c>
      <c r="H379" s="2">
        <f t="shared" si="9"/>
        <v>0.55999999999994543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1940.2099999999998</v>
      </c>
      <c r="D403" s="1">
        <f>'PR-RAS'!E408</f>
        <v>10333.800000000001</v>
      </c>
      <c r="E403" s="1">
        <v>0</v>
      </c>
      <c r="F403" s="1">
        <v>0</v>
      </c>
      <c r="G403" s="2">
        <f t="shared" si="8"/>
        <v>9088.3396200000007</v>
      </c>
      <c r="H403" s="2">
        <f t="shared" si="9"/>
        <v>0.40999999999871761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15332.48</v>
      </c>
      <c r="D404" s="1">
        <f>'PR-RAS'!E409</f>
        <v>1472.33</v>
      </c>
      <c r="E404" s="1">
        <v>0</v>
      </c>
      <c r="F404" s="1">
        <v>0</v>
      </c>
      <c r="G404" s="2">
        <f t="shared" si="8"/>
        <v>7365.6874200000002</v>
      </c>
      <c r="H404" s="2">
        <f t="shared" si="9"/>
        <v>0.80999999999949068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304.58999999999997</v>
      </c>
      <c r="D406" s="1">
        <f>'PR-RAS'!E411</f>
        <v>0</v>
      </c>
      <c r="E406" s="1">
        <v>0</v>
      </c>
      <c r="F406" s="1">
        <v>0</v>
      </c>
      <c r="G406" s="2">
        <f t="shared" si="8"/>
        <v>123.35894999999999</v>
      </c>
      <c r="H406" s="2">
        <f t="shared" si="9"/>
        <v>0.41000000000002501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1210076.3700000001</v>
      </c>
      <c r="D407" s="1">
        <f>'PR-RAS'!E412</f>
        <v>1359208.2</v>
      </c>
      <c r="E407" s="1">
        <v>0</v>
      </c>
      <c r="F407" s="1">
        <v>0</v>
      </c>
      <c r="G407" s="2">
        <f t="shared" si="8"/>
        <v>1594968.0646200001</v>
      </c>
      <c r="H407" s="2">
        <f t="shared" si="9"/>
        <v>0.57000000006519258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1225437.74</v>
      </c>
      <c r="D408" s="1">
        <f>'PR-RAS'!E413</f>
        <v>1353184.92</v>
      </c>
      <c r="E408" s="1">
        <v>0</v>
      </c>
      <c r="F408" s="1">
        <v>0</v>
      </c>
      <c r="G408" s="2">
        <f t="shared" si="8"/>
        <v>1600245.6850599998</v>
      </c>
      <c r="H408" s="2">
        <f t="shared" si="9"/>
        <v>0.34000000008381903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6023.2800000000279</v>
      </c>
      <c r="E409" s="1">
        <v>0</v>
      </c>
      <c r="F409" s="1">
        <v>0</v>
      </c>
      <c r="G409" s="2">
        <f t="shared" si="8"/>
        <v>4914.9964800000225</v>
      </c>
      <c r="H409" s="2">
        <f t="shared" si="9"/>
        <v>0.28000000002793968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15361.369999999879</v>
      </c>
      <c r="D410" s="1">
        <f>'PR-RAS'!E415</f>
        <v>0</v>
      </c>
      <c r="E410" s="1">
        <v>0</v>
      </c>
      <c r="F410" s="1">
        <v>0</v>
      </c>
      <c r="G410" s="2">
        <f t="shared" si="8"/>
        <v>6282.80032999995</v>
      </c>
      <c r="H410" s="2">
        <f t="shared" si="9"/>
        <v>0.36999999987892807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26901.97</v>
      </c>
      <c r="D411" s="1">
        <f>'PR-RAS'!E416</f>
        <v>11540.6</v>
      </c>
      <c r="E411" s="1">
        <v>0</v>
      </c>
      <c r="F411" s="1">
        <v>0</v>
      </c>
      <c r="G411" s="2">
        <f t="shared" si="8"/>
        <v>20493.099699999999</v>
      </c>
      <c r="H411" s="2">
        <f t="shared" si="9"/>
        <v>0.42999999999847205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304.58999999999997</v>
      </c>
      <c r="D413" s="1">
        <f>'PR-RAS'!E418</f>
        <v>0</v>
      </c>
      <c r="E413" s="1">
        <v>0</v>
      </c>
      <c r="F413" s="1">
        <v>0</v>
      </c>
      <c r="G413" s="2">
        <f t="shared" si="8"/>
        <v>125.49107999999998</v>
      </c>
      <c r="H413" s="2">
        <f t="shared" si="9"/>
        <v>0.41000000000002501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1210076.3700000001</v>
      </c>
      <c r="D633" s="1">
        <f>'PR-RAS'!E639</f>
        <v>1359208.2</v>
      </c>
      <c r="E633" s="1">
        <v>0</v>
      </c>
      <c r="F633" s="1">
        <v>0</v>
      </c>
      <c r="G633" s="2">
        <f t="shared" si="10"/>
        <v>2482807.4306399999</v>
      </c>
      <c r="H633" s="2">
        <f t="shared" si="11"/>
        <v>0.57000000006519258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1225437.74</v>
      </c>
      <c r="D634" s="1">
        <f>'PR-RAS'!E640</f>
        <v>1353184.92</v>
      </c>
      <c r="E634" s="1">
        <v>0</v>
      </c>
      <c r="F634" s="1">
        <v>0</v>
      </c>
      <c r="G634" s="2">
        <f t="shared" si="10"/>
        <v>2488834.19814</v>
      </c>
      <c r="H634" s="2">
        <f t="shared" si="11"/>
        <v>0.34000000008381903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6023.2800000000279</v>
      </c>
      <c r="E635" s="1">
        <v>0</v>
      </c>
      <c r="F635" s="1">
        <v>0</v>
      </c>
      <c r="G635" s="2">
        <f t="shared" si="10"/>
        <v>7637.5190400000356</v>
      </c>
      <c r="H635" s="2">
        <f t="shared" si="11"/>
        <v>0.28000000002793968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15361.369999999879</v>
      </c>
      <c r="D636" s="1">
        <f>'PR-RAS'!E642</f>
        <v>0</v>
      </c>
      <c r="E636" s="1">
        <v>0</v>
      </c>
      <c r="F636" s="1">
        <v>0</v>
      </c>
      <c r="G636" s="2">
        <f t="shared" si="10"/>
        <v>9754.4699499999224</v>
      </c>
      <c r="H636" s="2">
        <f t="shared" si="11"/>
        <v>0.36999999987892807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26901.97</v>
      </c>
      <c r="D637" s="1">
        <f>'PR-RAS'!E643</f>
        <v>11540.6</v>
      </c>
      <c r="E637" s="1">
        <v>0</v>
      </c>
      <c r="F637" s="1">
        <v>0</v>
      </c>
      <c r="G637" s="2">
        <f t="shared" si="10"/>
        <v>31789.296119999999</v>
      </c>
      <c r="H637" s="2">
        <f t="shared" si="11"/>
        <v>0.42999999999847205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11540.600000000122</v>
      </c>
      <c r="D639" s="1">
        <f>'PR-RAS'!E645</f>
        <v>17563.880000000026</v>
      </c>
      <c r="E639" s="1">
        <v>0</v>
      </c>
      <c r="F639" s="1">
        <v>0</v>
      </c>
      <c r="G639" s="2">
        <f t="shared" si="10"/>
        <v>29774.413680000111</v>
      </c>
      <c r="H639" s="2">
        <f t="shared" si="11"/>
        <v>0.51999999985127943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92726.22</v>
      </c>
      <c r="D641" s="1">
        <f>'PR-RAS'!E647</f>
        <v>109060.5</v>
      </c>
      <c r="E641" s="1">
        <v>0</v>
      </c>
      <c r="F641" s="1">
        <v>0</v>
      </c>
      <c r="G641" s="2">
        <f t="shared" si="10"/>
        <v>198942.22079999998</v>
      </c>
      <c r="H641" s="2">
        <f t="shared" si="11"/>
        <v>0.72000000000116415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29163.94</v>
      </c>
      <c r="D642" s="1">
        <f>'PR-RAS'!E649</f>
        <v>14664.19</v>
      </c>
      <c r="E642" s="1">
        <v>0</v>
      </c>
      <c r="F642" s="1">
        <v>0</v>
      </c>
      <c r="G642" s="2">
        <f t="shared" si="10"/>
        <v>37493.577120000002</v>
      </c>
      <c r="H642" s="2">
        <f t="shared" si="11"/>
        <v>0.25000000000181899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104787.8</v>
      </c>
      <c r="D643" s="1">
        <f>'PR-RAS'!E650</f>
        <v>79248.2</v>
      </c>
      <c r="E643" s="1">
        <v>0</v>
      </c>
      <c r="F643" s="1">
        <v>0</v>
      </c>
      <c r="G643" s="2">
        <f t="shared" si="10"/>
        <v>169028.45640000002</v>
      </c>
      <c r="H643" s="2">
        <f t="shared" si="11"/>
        <v>0.39999999999417923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119287.55</v>
      </c>
      <c r="D644" s="1">
        <f>'PR-RAS'!E651</f>
        <v>74699.520000000004</v>
      </c>
      <c r="E644" s="1">
        <v>0</v>
      </c>
      <c r="F644" s="1">
        <v>0</v>
      </c>
      <c r="G644" s="2">
        <f t="shared" si="10"/>
        <v>172765.47737000001</v>
      </c>
      <c r="H644" s="2">
        <f t="shared" si="11"/>
        <v>0.92999999999301508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14664.189999999988</v>
      </c>
      <c r="D645" s="1">
        <f>'PR-RAS'!E652</f>
        <v>19212.869999999995</v>
      </c>
      <c r="E645" s="1">
        <v>0</v>
      </c>
      <c r="F645" s="1">
        <v>0</v>
      </c>
      <c r="G645" s="2">
        <f t="shared" si="10"/>
        <v>34189.914919999988</v>
      </c>
      <c r="H645" s="2">
        <f t="shared" si="11"/>
        <v>0.319999999992433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56</v>
      </c>
      <c r="E647" s="1">
        <v>0</v>
      </c>
      <c r="F647" s="1">
        <v>0</v>
      </c>
      <c r="G647" s="2">
        <f t="shared" si="10"/>
        <v>108.52800000000001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1115522.68</v>
      </c>
      <c r="D668" s="1">
        <f>'PR-RAS'!E675</f>
        <v>1231714.28</v>
      </c>
      <c r="E668" s="1">
        <v>0</v>
      </c>
      <c r="F668" s="1">
        <v>0</v>
      </c>
      <c r="G668" s="2">
        <f t="shared" si="10"/>
        <v>2387160.4770800001</v>
      </c>
      <c r="H668" s="2">
        <f t="shared" si="11"/>
        <v>0.60000000009313226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663.61</v>
      </c>
      <c r="D670" s="1">
        <f>'PR-RAS'!E677</f>
        <v>663</v>
      </c>
      <c r="E670" s="1">
        <v>0</v>
      </c>
      <c r="F670" s="1">
        <v>0</v>
      </c>
      <c r="G670" s="2">
        <f t="shared" si="10"/>
        <v>1331.0490900000002</v>
      </c>
      <c r="H670" s="2">
        <f t="shared" si="11"/>
        <v>0.38999999999998636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670.12</v>
      </c>
      <c r="D703" s="1">
        <f>'PR-RAS'!E710</f>
        <v>2019</v>
      </c>
      <c r="E703" s="1">
        <v>0</v>
      </c>
      <c r="F703" s="1">
        <v>0</v>
      </c>
      <c r="G703" s="2">
        <f t="shared" si="10"/>
        <v>3305.1002399999998</v>
      </c>
      <c r="H703" s="2">
        <f t="shared" si="11"/>
        <v>0.12000000000000455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4292.08</v>
      </c>
      <c r="D709" s="1">
        <f>'PR-RAS'!E716</f>
        <v>0</v>
      </c>
      <c r="E709" s="1">
        <v>0</v>
      </c>
      <c r="F709" s="1">
        <v>0</v>
      </c>
      <c r="G709" s="2">
        <f t="shared" si="10"/>
        <v>3038.7926399999997</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1443.73</v>
      </c>
      <c r="D710" s="1">
        <f>'PR-RAS'!E717</f>
        <v>1015.01</v>
      </c>
      <c r="E710" s="1">
        <v>0</v>
      </c>
      <c r="F710" s="1">
        <v>0</v>
      </c>
      <c r="G710" s="2">
        <f t="shared" si="10"/>
        <v>2462.8887500000001</v>
      </c>
      <c r="H710" s="2">
        <f t="shared" si="11"/>
        <v>0.27999999999997272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18020.86</v>
      </c>
      <c r="D711" s="1">
        <f>'PR-RAS'!E718</f>
        <v>19010.62</v>
      </c>
      <c r="E711" s="1">
        <v>0</v>
      </c>
      <c r="F711" s="1">
        <v>0</v>
      </c>
      <c r="G711" s="2">
        <f t="shared" si="10"/>
        <v>39789.890999999996</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2455.37</v>
      </c>
      <c r="D713" s="1">
        <f>'PR-RAS'!E720</f>
        <v>3663.21</v>
      </c>
      <c r="E713" s="1">
        <v>0</v>
      </c>
      <c r="F713" s="1">
        <v>0</v>
      </c>
      <c r="G713" s="2">
        <f t="shared" si="10"/>
        <v>6964.6344800000006</v>
      </c>
      <c r="H713" s="2">
        <f t="shared" si="11"/>
        <v>0.57999999999992724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238.9</v>
      </c>
      <c r="D714" s="1">
        <f>'PR-RAS'!E721</f>
        <v>214.54</v>
      </c>
      <c r="E714" s="1">
        <v>0</v>
      </c>
      <c r="F714" s="1">
        <v>0</v>
      </c>
      <c r="G714" s="2">
        <f t="shared" si="10"/>
        <v>476.26974000000001</v>
      </c>
      <c r="H714" s="2">
        <f t="shared" si="11"/>
        <v>0.56000000000000227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1160.5899999999999</v>
      </c>
      <c r="D715" s="1">
        <f>'PR-RAS'!E722</f>
        <v>1049.18</v>
      </c>
      <c r="E715" s="1">
        <v>0</v>
      </c>
      <c r="F715" s="1">
        <v>0</v>
      </c>
      <c r="G715" s="2">
        <f t="shared" si="10"/>
        <v>2326.8902999999996</v>
      </c>
      <c r="H715" s="2">
        <f t="shared" si="11"/>
        <v>0.59000000000014552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133.55000000000001</v>
      </c>
      <c r="D821" s="1">
        <f>'PR-RAS'!E828</f>
        <v>730</v>
      </c>
      <c r="E821" s="1">
        <v>0</v>
      </c>
      <c r="F821" s="1">
        <v>0</v>
      </c>
      <c r="G821" s="2">
        <f t="shared" si="18"/>
        <v>1306.7109999999998</v>
      </c>
      <c r="H821" s="2">
        <f t="shared" si="19"/>
        <v>0.44999999999998863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237508.72000000003</v>
      </c>
      <c r="D984" s="6">
        <f>BILANCA!E6</f>
        <v>259650.33000000002</v>
      </c>
      <c r="E984" s="6">
        <v>0</v>
      </c>
      <c r="F984" s="6">
        <v>0</v>
      </c>
      <c r="G984" s="7">
        <f t="shared" ref="G984:G1241" si="22">B984/1000*C984+B984/500*D984</f>
        <v>756.80938000000003</v>
      </c>
      <c r="H984" s="7">
        <f t="shared" si="19"/>
        <v>0.60999999998603016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119731.34000000003</v>
      </c>
      <c r="D985" s="1">
        <f>BILANCA!E7</f>
        <v>120267.15000000004</v>
      </c>
      <c r="E985" s="1">
        <v>0</v>
      </c>
      <c r="F985" s="1">
        <v>0</v>
      </c>
      <c r="G985" s="2">
        <f t="shared" si="22"/>
        <v>720.53128000000027</v>
      </c>
      <c r="H985" s="2">
        <f t="shared" si="19"/>
        <v>0.49000000006344635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119731.34000000003</v>
      </c>
      <c r="D990" s="1">
        <f>BILANCA!E12</f>
        <v>120267.15000000004</v>
      </c>
      <c r="E990" s="1">
        <v>0</v>
      </c>
      <c r="F990" s="1">
        <v>0</v>
      </c>
      <c r="G990" s="2">
        <f t="shared" si="22"/>
        <v>2521.859480000001</v>
      </c>
      <c r="H990" s="2">
        <f t="shared" si="19"/>
        <v>0.49000000006344635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62904.94</v>
      </c>
      <c r="D991" s="1">
        <f>BILANCA!E13</f>
        <v>56876.400000000023</v>
      </c>
      <c r="E991" s="1">
        <v>0</v>
      </c>
      <c r="F991" s="1">
        <v>0</v>
      </c>
      <c r="G991" s="2">
        <f t="shared" si="22"/>
        <v>1413.2619200000004</v>
      </c>
      <c r="H991" s="2">
        <f t="shared" si="19"/>
        <v>0.46000000002095476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482283.89</v>
      </c>
      <c r="D992" s="1">
        <f>BILANCA!E14</f>
        <v>0</v>
      </c>
      <c r="E992" s="1">
        <v>0</v>
      </c>
      <c r="F992" s="1">
        <v>0</v>
      </c>
      <c r="G992" s="2">
        <f t="shared" si="22"/>
        <v>4340.55501</v>
      </c>
      <c r="H992" s="2">
        <f t="shared" si="19"/>
        <v>0.10999999998603016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482283.9</v>
      </c>
      <c r="E993" s="1">
        <v>0</v>
      </c>
      <c r="F993" s="1">
        <v>0</v>
      </c>
      <c r="G993" s="2">
        <f t="shared" si="22"/>
        <v>9645.6779999999999</v>
      </c>
      <c r="H993" s="2">
        <f t="shared" si="19"/>
        <v>9.9999999976716936E-2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419378.95</v>
      </c>
      <c r="D996" s="1">
        <f>BILANCA!E18</f>
        <v>425407.5</v>
      </c>
      <c r="E996" s="1">
        <v>0</v>
      </c>
      <c r="F996" s="1">
        <v>0</v>
      </c>
      <c r="G996" s="2">
        <f t="shared" si="22"/>
        <v>16512.521349999999</v>
      </c>
      <c r="H996" s="2">
        <f t="shared" si="19"/>
        <v>0.54999999998835847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33056.400000000023</v>
      </c>
      <c r="D997" s="1">
        <f>BILANCA!E19</f>
        <v>44904.080000000016</v>
      </c>
      <c r="E997" s="1">
        <v>0</v>
      </c>
      <c r="F997" s="1">
        <v>0</v>
      </c>
      <c r="G997" s="2">
        <f t="shared" si="22"/>
        <v>1720.1038400000007</v>
      </c>
      <c r="H997" s="2">
        <f t="shared" si="19"/>
        <v>0.48000000003958121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187283.69</v>
      </c>
      <c r="D998" s="1">
        <f>BILANCA!E20</f>
        <v>215472.18</v>
      </c>
      <c r="E998" s="1">
        <v>0</v>
      </c>
      <c r="F998" s="1">
        <v>0</v>
      </c>
      <c r="G998" s="2">
        <f t="shared" si="22"/>
        <v>9273.4207499999993</v>
      </c>
      <c r="H998" s="2">
        <f t="shared" si="19"/>
        <v>0.48999999999068677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774.41</v>
      </c>
      <c r="D999" s="1">
        <f>BILANCA!E21</f>
        <v>774.41</v>
      </c>
      <c r="E999" s="1">
        <v>0</v>
      </c>
      <c r="F999" s="1">
        <v>0</v>
      </c>
      <c r="G999" s="2">
        <f t="shared" si="22"/>
        <v>37.171679999999995</v>
      </c>
      <c r="H999" s="2">
        <f t="shared" si="19"/>
        <v>0.81999999999993634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5621.81</v>
      </c>
      <c r="D1000" s="1">
        <f>BILANCA!E22</f>
        <v>8469.31</v>
      </c>
      <c r="E1000" s="1">
        <v>0</v>
      </c>
      <c r="F1000" s="1">
        <v>0</v>
      </c>
      <c r="G1000" s="2">
        <f t="shared" si="22"/>
        <v>383.52731000000006</v>
      </c>
      <c r="H1000" s="2">
        <f t="shared" si="19"/>
        <v>0.49999999999909051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4369.8900000000003</v>
      </c>
      <c r="D1003" s="1">
        <f>BILANCA!E25</f>
        <v>4369.8900000000003</v>
      </c>
      <c r="E1003" s="1">
        <v>0</v>
      </c>
      <c r="F1003" s="1">
        <v>0</v>
      </c>
      <c r="G1003" s="2">
        <f t="shared" si="22"/>
        <v>262.1934</v>
      </c>
      <c r="H1003" s="2">
        <f t="shared" si="19"/>
        <v>0.21999999999934516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17392.32</v>
      </c>
      <c r="D1004" s="1">
        <f>BILANCA!E26</f>
        <v>17392.310000000001</v>
      </c>
      <c r="E1004" s="1">
        <v>0</v>
      </c>
      <c r="F1004" s="1">
        <v>0</v>
      </c>
      <c r="G1004" s="2">
        <f t="shared" si="22"/>
        <v>1095.7157400000001</v>
      </c>
      <c r="H1004" s="2">
        <f t="shared" si="19"/>
        <v>0.63000000000101863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182385.72</v>
      </c>
      <c r="D1006" s="1">
        <f>BILANCA!E28</f>
        <v>201574.02</v>
      </c>
      <c r="E1006" s="1">
        <v>0</v>
      </c>
      <c r="F1006" s="1">
        <v>0</v>
      </c>
      <c r="G1006" s="2">
        <f t="shared" si="22"/>
        <v>13467.276479999999</v>
      </c>
      <c r="H1006" s="2">
        <f t="shared" si="19"/>
        <v>0.29999999998835847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23770</v>
      </c>
      <c r="D1013" s="1">
        <f>BILANCA!E35</f>
        <v>18486.669999999998</v>
      </c>
      <c r="E1013" s="1">
        <v>0</v>
      </c>
      <c r="F1013" s="1">
        <v>0</v>
      </c>
      <c r="G1013" s="2">
        <f t="shared" si="22"/>
        <v>1822.3001999999997</v>
      </c>
      <c r="H1013" s="2">
        <f t="shared" si="19"/>
        <v>0.33000000000174623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29755.35</v>
      </c>
      <c r="D1014" s="1">
        <f>BILANCA!E36</f>
        <v>30412.05</v>
      </c>
      <c r="E1014" s="1">
        <v>0</v>
      </c>
      <c r="F1014" s="1">
        <v>0</v>
      </c>
      <c r="G1014" s="2">
        <f t="shared" si="22"/>
        <v>2807.9629500000001</v>
      </c>
      <c r="H1014" s="2">
        <f t="shared" si="19"/>
        <v>0.39999999999781721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5985.35</v>
      </c>
      <c r="D1018" s="1">
        <f>BILANCA!E40</f>
        <v>11925.38</v>
      </c>
      <c r="E1018" s="1">
        <v>0</v>
      </c>
      <c r="F1018" s="1">
        <v>0</v>
      </c>
      <c r="G1018" s="2">
        <f t="shared" si="22"/>
        <v>1044.26385</v>
      </c>
      <c r="H1018" s="2">
        <f t="shared" si="19"/>
        <v>0.72999999999956344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597.25</v>
      </c>
      <c r="D1025" s="1">
        <f>BILANCA!E47</f>
        <v>597.25</v>
      </c>
      <c r="E1025" s="1">
        <v>0</v>
      </c>
      <c r="F1025" s="1">
        <v>0</v>
      </c>
      <c r="G1025" s="2">
        <f t="shared" si="22"/>
        <v>75.253500000000003</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597.25</v>
      </c>
      <c r="D1028" s="1">
        <f>BILANCA!E50</f>
        <v>597.25</v>
      </c>
      <c r="E1028" s="1">
        <v>0</v>
      </c>
      <c r="F1028" s="1">
        <v>0</v>
      </c>
      <c r="G1028" s="2">
        <f t="shared" si="22"/>
        <v>80.628749999999997</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17870.27</v>
      </c>
      <c r="D1032" s="1">
        <f>BILANCA!E54</f>
        <v>20184.47</v>
      </c>
      <c r="E1032" s="1">
        <v>0</v>
      </c>
      <c r="F1032" s="1">
        <v>0</v>
      </c>
      <c r="G1032" s="2">
        <f t="shared" si="22"/>
        <v>2853.7212900000004</v>
      </c>
      <c r="H1032" s="2">
        <f t="shared" si="19"/>
        <v>0.74000000000160071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17870.27</v>
      </c>
      <c r="D1033" s="1">
        <f>BILANCA!E55</f>
        <v>20184.47</v>
      </c>
      <c r="E1033" s="1">
        <v>0</v>
      </c>
      <c r="F1033" s="1">
        <v>0</v>
      </c>
      <c r="G1033" s="2">
        <f t="shared" si="22"/>
        <v>2911.9605000000001</v>
      </c>
      <c r="H1033" s="2">
        <f t="shared" si="19"/>
        <v>0.74000000000160071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117777.38</v>
      </c>
      <c r="D1046" s="1">
        <f>BILANCA!E68</f>
        <v>139383.18</v>
      </c>
      <c r="E1046" s="1">
        <v>0</v>
      </c>
      <c r="F1046" s="1">
        <v>0</v>
      </c>
      <c r="G1046" s="2">
        <f t="shared" si="22"/>
        <v>24982.25562</v>
      </c>
      <c r="H1046" s="2">
        <f t="shared" si="19"/>
        <v>0.55999999999767169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14664.19</v>
      </c>
      <c r="D1047" s="1">
        <f>BILANCA!E69</f>
        <v>19212.87</v>
      </c>
      <c r="E1047" s="1">
        <v>0</v>
      </c>
      <c r="F1047" s="1">
        <v>0</v>
      </c>
      <c r="G1047" s="2">
        <f t="shared" si="22"/>
        <v>3397.7555199999997</v>
      </c>
      <c r="H1047" s="2">
        <f t="shared" si="19"/>
        <v>0.32000000000152795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14664.19</v>
      </c>
      <c r="D1048" s="1">
        <f>BILANCA!E70</f>
        <v>19212.87</v>
      </c>
      <c r="E1048" s="1">
        <v>0</v>
      </c>
      <c r="F1048" s="1">
        <v>0</v>
      </c>
      <c r="G1048" s="2">
        <f t="shared" si="22"/>
        <v>3450.8454499999998</v>
      </c>
      <c r="H1048" s="2">
        <f t="shared" si="19"/>
        <v>0.32000000000152795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14664.19</v>
      </c>
      <c r="D1050" s="1">
        <f>BILANCA!E72</f>
        <v>19212.87</v>
      </c>
      <c r="E1050" s="1">
        <v>0</v>
      </c>
      <c r="F1050" s="1">
        <v>0</v>
      </c>
      <c r="G1050" s="2">
        <f t="shared" si="22"/>
        <v>3557.0253100000004</v>
      </c>
      <c r="H1050" s="2">
        <f t="shared" si="19"/>
        <v>0.32000000000152795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10082.380000000001</v>
      </c>
      <c r="D1056" s="1">
        <f>BILANCA!E78</f>
        <v>11109.81</v>
      </c>
      <c r="E1056" s="1">
        <v>0</v>
      </c>
      <c r="F1056" s="1">
        <v>0</v>
      </c>
      <c r="G1056" s="2">
        <f t="shared" si="22"/>
        <v>2358.0459999999998</v>
      </c>
      <c r="H1056" s="2">
        <f t="shared" si="19"/>
        <v>0.57000000000152795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1356.11</v>
      </c>
      <c r="D1062" s="1">
        <f>BILANCA!E84</f>
        <v>1396.07</v>
      </c>
      <c r="E1062" s="1">
        <v>0</v>
      </c>
      <c r="F1062" s="1">
        <v>0</v>
      </c>
      <c r="G1062" s="2">
        <f t="shared" si="22"/>
        <v>327.71174999999999</v>
      </c>
      <c r="H1062" s="2">
        <f t="shared" si="19"/>
        <v>0.17999999999983629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8726.27</v>
      </c>
      <c r="D1064" s="1">
        <f>BILANCA!E86</f>
        <v>9713.74</v>
      </c>
      <c r="E1064" s="1">
        <v>0</v>
      </c>
      <c r="F1064" s="1">
        <v>0</v>
      </c>
      <c r="G1064" s="2">
        <f t="shared" si="22"/>
        <v>2280.4537500000001</v>
      </c>
      <c r="H1064" s="2">
        <f t="shared" si="19"/>
        <v>0.53000000000065484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304.58999999999997</v>
      </c>
      <c r="D1142" s="1">
        <f>BILANCA!E164</f>
        <v>0</v>
      </c>
      <c r="E1142" s="1">
        <v>0</v>
      </c>
      <c r="F1142" s="1">
        <v>0</v>
      </c>
      <c r="G1142" s="2">
        <f t="shared" si="22"/>
        <v>48.429809999999996</v>
      </c>
      <c r="H1142" s="2">
        <f t="shared" si="23"/>
        <v>0.41000000000002501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304.58999999999997</v>
      </c>
      <c r="D1143" s="1">
        <f>BILANCA!E165</f>
        <v>0</v>
      </c>
      <c r="E1143" s="1">
        <v>0</v>
      </c>
      <c r="F1143" s="1">
        <v>0</v>
      </c>
      <c r="G1143" s="2">
        <f t="shared" si="22"/>
        <v>48.734399999999994</v>
      </c>
      <c r="H1143" s="2">
        <f t="shared" si="23"/>
        <v>0.41000000000002501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92726.22</v>
      </c>
      <c r="D1148" s="1">
        <f>BILANCA!E170</f>
        <v>109060.5</v>
      </c>
      <c r="E1148" s="1">
        <v>0</v>
      </c>
      <c r="F1148" s="1">
        <v>0</v>
      </c>
      <c r="G1148" s="2">
        <f t="shared" si="22"/>
        <v>51289.791300000004</v>
      </c>
      <c r="H1148" s="2">
        <f t="shared" si="23"/>
        <v>0.72000000000116415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92726.22</v>
      </c>
      <c r="D1151" s="1">
        <f>BILANCA!E173</f>
        <v>109060.5</v>
      </c>
      <c r="E1151" s="1">
        <v>0</v>
      </c>
      <c r="F1151" s="1">
        <v>0</v>
      </c>
      <c r="G1151" s="2">
        <f t="shared" si="22"/>
        <v>52222.33296</v>
      </c>
      <c r="H1151" s="2">
        <f t="shared" si="23"/>
        <v>0.72000000000116415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237508.71999999997</v>
      </c>
      <c r="D1152" s="1">
        <f>BILANCA!E175</f>
        <v>259650.33000000002</v>
      </c>
      <c r="E1152" s="1">
        <v>0</v>
      </c>
      <c r="F1152" s="1">
        <v>0</v>
      </c>
      <c r="G1152" s="2">
        <f t="shared" si="22"/>
        <v>127900.78522000001</v>
      </c>
      <c r="H1152" s="2">
        <f t="shared" si="23"/>
        <v>0.61000000004423782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105932.2</v>
      </c>
      <c r="D1153" s="1">
        <f>BILANCA!E176</f>
        <v>121819.30000000002</v>
      </c>
      <c r="E1153" s="1">
        <v>0</v>
      </c>
      <c r="F1153" s="1">
        <v>0</v>
      </c>
      <c r="G1153" s="2">
        <f t="shared" si="22"/>
        <v>59427.036000000007</v>
      </c>
      <c r="H1153" s="2">
        <f t="shared" si="23"/>
        <v>0.50000000001455192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105932.2</v>
      </c>
      <c r="D1154" s="1">
        <f>BILANCA!E177</f>
        <v>121819.30000000002</v>
      </c>
      <c r="E1154" s="1">
        <v>0</v>
      </c>
      <c r="F1154" s="1">
        <v>0</v>
      </c>
      <c r="G1154" s="2">
        <f t="shared" si="22"/>
        <v>59776.606800000009</v>
      </c>
      <c r="H1154" s="2">
        <f t="shared" si="23"/>
        <v>0.50000000001455192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94717.92</v>
      </c>
      <c r="D1155" s="1">
        <f>BILANCA!E178</f>
        <v>109090.05</v>
      </c>
      <c r="E1155" s="1">
        <v>0</v>
      </c>
      <c r="F1155" s="1">
        <v>0</v>
      </c>
      <c r="G1155" s="2">
        <f t="shared" si="22"/>
        <v>53818.459439999999</v>
      </c>
      <c r="H1155" s="2">
        <f t="shared" si="23"/>
        <v>0.13000000000465661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2208.1799999999998</v>
      </c>
      <c r="D1156" s="1">
        <f>BILANCA!E179</f>
        <v>2162.02</v>
      </c>
      <c r="E1156" s="1">
        <v>0</v>
      </c>
      <c r="F1156" s="1">
        <v>0</v>
      </c>
      <c r="G1156" s="2">
        <f t="shared" si="22"/>
        <v>1130.0740599999999</v>
      </c>
      <c r="H1156" s="2">
        <f t="shared" si="23"/>
        <v>0.1999999999998181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53.3</v>
      </c>
      <c r="E1157" s="1">
        <v>0</v>
      </c>
      <c r="F1157" s="1">
        <v>0</v>
      </c>
      <c r="G1157" s="2">
        <f t="shared" si="22"/>
        <v>18.837239999999998</v>
      </c>
      <c r="H1157" s="2">
        <f t="shared" si="23"/>
        <v>0.63999999999999724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53.3</v>
      </c>
      <c r="E1160" s="1">
        <v>0</v>
      </c>
      <c r="F1160" s="1">
        <v>0</v>
      </c>
      <c r="G1160" s="2">
        <f t="shared" si="22"/>
        <v>19.162019999999998</v>
      </c>
      <c r="H1160" s="2">
        <f t="shared" si="23"/>
        <v>0.63999999999999724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9004.44</v>
      </c>
      <c r="D1165" s="1">
        <f>BILANCA!E188</f>
        <v>10513.93</v>
      </c>
      <c r="E1165" s="1">
        <v>0</v>
      </c>
      <c r="F1165" s="1">
        <v>0</v>
      </c>
      <c r="G1165" s="2">
        <f t="shared" si="22"/>
        <v>5465.8786</v>
      </c>
      <c r="H1165" s="2">
        <f t="shared" si="23"/>
        <v>0.51000000000021828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131576.51999999999</v>
      </c>
      <c r="D1214" s="1">
        <f>BILANCA!E237</f>
        <v>137831.03</v>
      </c>
      <c r="E1214" s="1">
        <v>0</v>
      </c>
      <c r="F1214" s="1">
        <v>0</v>
      </c>
      <c r="G1214" s="2">
        <f t="shared" si="22"/>
        <v>94072.111980000001</v>
      </c>
      <c r="H1214" s="2">
        <f t="shared" si="23"/>
        <v>0.51000000000931323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119731.33</v>
      </c>
      <c r="D1215" s="1">
        <f>BILANCA!E238</f>
        <v>120267.15</v>
      </c>
      <c r="E1215" s="1">
        <v>0</v>
      </c>
      <c r="F1215" s="1">
        <v>0</v>
      </c>
      <c r="G1215" s="2">
        <f t="shared" si="22"/>
        <v>83581.62616</v>
      </c>
      <c r="H1215" s="2">
        <f t="shared" si="23"/>
        <v>0.47999999999592546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119731.33</v>
      </c>
      <c r="D1216" s="1">
        <f>BILANCA!E239</f>
        <v>120267.15</v>
      </c>
      <c r="E1216" s="1">
        <v>0</v>
      </c>
      <c r="F1216" s="1">
        <v>0</v>
      </c>
      <c r="G1216" s="2">
        <f t="shared" si="22"/>
        <v>83941.891789999994</v>
      </c>
      <c r="H1216" s="2">
        <f t="shared" si="23"/>
        <v>0.47999999999592546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84426.3</v>
      </c>
      <c r="D1217" s="1">
        <f>BILANCA!E240</f>
        <v>82868.149999999994</v>
      </c>
      <c r="E1217" s="1">
        <v>0</v>
      </c>
      <c r="F1217" s="1">
        <v>0</v>
      </c>
      <c r="G1217" s="2">
        <f t="shared" si="22"/>
        <v>58538.0484</v>
      </c>
      <c r="H1217" s="2">
        <f t="shared" si="23"/>
        <v>0.44999999999708962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35305.03</v>
      </c>
      <c r="D1218" s="1">
        <f>BILANCA!E241</f>
        <v>37399</v>
      </c>
      <c r="E1218" s="1">
        <v>0</v>
      </c>
      <c r="F1218" s="1">
        <v>0</v>
      </c>
      <c r="G1218" s="2">
        <f t="shared" si="22"/>
        <v>25874.212049999998</v>
      </c>
      <c r="H1218" s="2">
        <f t="shared" si="23"/>
        <v>2.9999999998835847E-2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11540.6</v>
      </c>
      <c r="D1222" s="1">
        <f>BILANCA!E245</f>
        <v>17563.88</v>
      </c>
      <c r="E1222" s="1">
        <v>0</v>
      </c>
      <c r="F1222" s="1">
        <v>0</v>
      </c>
      <c r="G1222" s="2">
        <f t="shared" si="22"/>
        <v>11153.73804</v>
      </c>
      <c r="H1222" s="2">
        <f t="shared" si="23"/>
        <v>0.51999999999861757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11540.6</v>
      </c>
      <c r="D1223" s="1">
        <f>BILANCA!E246</f>
        <v>17563.88</v>
      </c>
      <c r="E1223" s="1">
        <v>0</v>
      </c>
      <c r="F1223" s="1">
        <v>0</v>
      </c>
      <c r="G1223" s="2">
        <f t="shared" si="22"/>
        <v>11200.406400000002</v>
      </c>
      <c r="H1223" s="2">
        <f t="shared" si="23"/>
        <v>0.51999999999861757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9109.34</v>
      </c>
      <c r="D1224" s="1">
        <f>BILANCA!E247</f>
        <v>17563.88</v>
      </c>
      <c r="E1224" s="1">
        <v>0</v>
      </c>
      <c r="F1224" s="1">
        <v>0</v>
      </c>
      <c r="G1224" s="2">
        <f t="shared" si="22"/>
        <v>10661.141100000001</v>
      </c>
      <c r="H1224" s="2">
        <f t="shared" si="23"/>
        <v>0.45999999999912689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2431.2600000000002</v>
      </c>
      <c r="D1225" s="1">
        <f>BILANCA!E248</f>
        <v>0</v>
      </c>
      <c r="E1225" s="1">
        <v>0</v>
      </c>
      <c r="F1225" s="1">
        <v>0</v>
      </c>
      <c r="G1225" s="2">
        <f t="shared" si="22"/>
        <v>588.36491999999998</v>
      </c>
      <c r="H1225" s="2">
        <f t="shared" si="23"/>
        <v>0.26000000000021828</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304.58999999999997</v>
      </c>
      <c r="D1233" s="1">
        <f>BILANCA!E256</f>
        <v>0</v>
      </c>
      <c r="E1233" s="1">
        <v>0</v>
      </c>
      <c r="F1233" s="1">
        <v>0</v>
      </c>
      <c r="G1233" s="2">
        <f t="shared" si="22"/>
        <v>76.147499999999994</v>
      </c>
      <c r="H1233" s="2">
        <f t="shared" si="23"/>
        <v>0.41000000000002501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42065.43</v>
      </c>
      <c r="D1236" s="1">
        <f>BILANCA!E259</f>
        <v>27885.07</v>
      </c>
      <c r="E1236" s="1">
        <v>0</v>
      </c>
      <c r="F1236" s="1">
        <v>0</v>
      </c>
      <c r="G1236" s="2">
        <f t="shared" si="22"/>
        <v>24752.39921</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42065.43</v>
      </c>
      <c r="D1237" s="1">
        <f>BILANCA!E260</f>
        <v>27885.07</v>
      </c>
      <c r="E1237" s="1">
        <v>0</v>
      </c>
      <c r="F1237" s="1">
        <v>0</v>
      </c>
      <c r="G1237" s="2">
        <f t="shared" si="22"/>
        <v>24850.234779999999</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304.58999999999997</v>
      </c>
      <c r="D1243" s="1">
        <f>BILANCA!E267</f>
        <v>0</v>
      </c>
      <c r="E1243" s="1">
        <v>0</v>
      </c>
      <c r="F1243" s="1">
        <v>0</v>
      </c>
      <c r="G1243" s="2">
        <f t="shared" si="24"/>
        <v>79.193399999999997</v>
      </c>
      <c r="H1243" s="2">
        <f t="shared" si="23"/>
        <v>0.41000000000002501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8726.27</v>
      </c>
      <c r="D1244" s="1">
        <f>BILANCA!E268</f>
        <v>9713.74</v>
      </c>
      <c r="E1244" s="1">
        <v>0</v>
      </c>
      <c r="F1244" s="1">
        <v>0</v>
      </c>
      <c r="G1244" s="2">
        <f t="shared" si="24"/>
        <v>7348.1287499999999</v>
      </c>
      <c r="H1244" s="2">
        <f t="shared" si="23"/>
        <v>0.53000000000065484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105932.2</v>
      </c>
      <c r="D1264" s="1">
        <f>BILANCA!E288</f>
        <v>121819.3</v>
      </c>
      <c r="E1264" s="1">
        <v>0</v>
      </c>
      <c r="F1264" s="1">
        <v>0</v>
      </c>
      <c r="G1264" s="2">
        <f t="shared" si="24"/>
        <v>98229.394800000009</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199.08</v>
      </c>
      <c r="D1274" s="1">
        <f>BILANCA!E298</f>
        <v>300</v>
      </c>
      <c r="E1274" s="1">
        <v>0</v>
      </c>
      <c r="F1274" s="1">
        <v>0</v>
      </c>
      <c r="G1274" s="2">
        <f t="shared" si="24"/>
        <v>232.53227999999999</v>
      </c>
      <c r="H1274" s="2">
        <f t="shared" si="23"/>
        <v>8.0000000000012506E-2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8805.36</v>
      </c>
      <c r="D1278" s="1">
        <f>BILANCA!E302</f>
        <v>10213.93</v>
      </c>
      <c r="E1278" s="1">
        <v>0</v>
      </c>
      <c r="F1278" s="1">
        <v>0</v>
      </c>
      <c r="G1278" s="2">
        <f t="shared" si="24"/>
        <v>8623.7999</v>
      </c>
      <c r="H1278" s="2">
        <f t="shared" si="23"/>
        <v>0.43000000000029104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1225437.74</v>
      </c>
      <c r="D1408" s="1">
        <f>'RAS-funkcijski'!E114</f>
        <v>1353184.92</v>
      </c>
      <c r="E1408" s="1">
        <v>0</v>
      </c>
      <c r="F1408" s="1">
        <v>0</v>
      </c>
      <c r="G1408" s="2">
        <f t="shared" si="24"/>
        <v>432498.83380000002</v>
      </c>
      <c r="H1408" s="2">
        <f t="shared" si="27"/>
        <v>0.34000000008381903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1225437.74</v>
      </c>
      <c r="D1412" s="1">
        <f>'RAS-funkcijski'!E118</f>
        <v>1353184.92</v>
      </c>
      <c r="E1412" s="1">
        <v>0</v>
      </c>
      <c r="F1412" s="1">
        <v>0</v>
      </c>
      <c r="G1412" s="2">
        <f t="shared" si="24"/>
        <v>448226.06412</v>
      </c>
      <c r="H1412" s="2">
        <f t="shared" si="27"/>
        <v>0.34000000008381903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1225437.74</v>
      </c>
      <c r="D1414" s="1">
        <f>'RAS-funkcijski'!E120</f>
        <v>1353184.92</v>
      </c>
      <c r="E1414" s="1">
        <v>0</v>
      </c>
      <c r="F1414" s="1">
        <v>0</v>
      </c>
      <c r="G1414" s="2">
        <f t="shared" si="24"/>
        <v>456089.67927999998</v>
      </c>
      <c r="H1414" s="2">
        <f t="shared" si="27"/>
        <v>0.34000000008381903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1225437.74</v>
      </c>
      <c r="D1435" s="13">
        <f>'RAS-funkcijski'!E141</f>
        <v>1353184.92</v>
      </c>
      <c r="E1435" s="13">
        <v>0</v>
      </c>
      <c r="F1435" s="13">
        <v>0</v>
      </c>
      <c r="G1435" s="14">
        <f t="shared" si="24"/>
        <v>538657.63846000005</v>
      </c>
      <c r="H1435" s="14">
        <f t="shared" si="27"/>
        <v>0.34000000008381903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13440.77</v>
      </c>
      <c r="D1436" s="6">
        <f>'P-VRIO'!E5</f>
        <v>0</v>
      </c>
      <c r="E1436" s="6">
        <v>0</v>
      </c>
      <c r="F1436" s="6">
        <v>0</v>
      </c>
      <c r="G1436" s="7">
        <f t="shared" si="24"/>
        <v>13.440770000000001</v>
      </c>
      <c r="H1436" s="7">
        <f t="shared" si="27"/>
        <v>0.22999999999956344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13440.77</v>
      </c>
      <c r="D1453" s="1">
        <f>'P-VRIO'!E22</f>
        <v>0</v>
      </c>
      <c r="E1453" s="1">
        <v>0</v>
      </c>
      <c r="F1453" s="1">
        <v>0</v>
      </c>
      <c r="G1453" s="2">
        <f t="shared" si="24"/>
        <v>241.93385999999998</v>
      </c>
      <c r="H1453" s="2">
        <f t="shared" si="27"/>
        <v>0.22999999999956344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13440.77</v>
      </c>
      <c r="D1454" s="1">
        <f>'P-VRIO'!E23</f>
        <v>0</v>
      </c>
      <c r="E1454" s="1">
        <v>0</v>
      </c>
      <c r="F1454" s="1">
        <v>0</v>
      </c>
      <c r="G1454" s="2">
        <f t="shared" si="24"/>
        <v>255.37463</v>
      </c>
      <c r="H1454" s="2">
        <f t="shared" si="27"/>
        <v>0.22999999999956344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13440.77</v>
      </c>
      <c r="D1456" s="1">
        <f>'P-VRIO'!E25</f>
        <v>0</v>
      </c>
      <c r="E1456" s="1">
        <v>0</v>
      </c>
      <c r="F1456" s="1">
        <v>0</v>
      </c>
      <c r="G1456" s="2">
        <f t="shared" si="24"/>
        <v>282.25617000000005</v>
      </c>
      <c r="H1456" s="2">
        <f t="shared" si="27"/>
        <v>0.22999999999956344</v>
      </c>
      <c r="I1456" s="10">
        <f t="shared" si="30"/>
        <v>64.918919099876788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105932.18</v>
      </c>
      <c r="D1480" s="6"/>
      <c r="E1480" s="6">
        <v>0</v>
      </c>
      <c r="F1480" s="6">
        <v>0</v>
      </c>
      <c r="G1480" s="7">
        <f t="shared" ref="G1480:G1580" si="34">B1480/1000*C1480</f>
        <v>105.93217999999999</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1384370.5400000003</v>
      </c>
      <c r="D1481" s="1">
        <v>0</v>
      </c>
      <c r="E1481" s="1">
        <v>0</v>
      </c>
      <c r="F1481" s="1">
        <v>0</v>
      </c>
      <c r="G1481" s="2">
        <f t="shared" si="34"/>
        <v>2768.7410800000007</v>
      </c>
      <c r="H1481" s="2">
        <f t="shared" si="35"/>
        <v>0.45999999972991645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7791.46</v>
      </c>
      <c r="D1482" s="1">
        <v>0</v>
      </c>
      <c r="E1482" s="1">
        <v>0</v>
      </c>
      <c r="F1482" s="1">
        <v>0</v>
      </c>
      <c r="G1482" s="2">
        <f t="shared" si="34"/>
        <v>23.374380000000002</v>
      </c>
      <c r="H1482" s="2">
        <f t="shared" si="35"/>
        <v>0.46000000000003638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1366171.8600000003</v>
      </c>
      <c r="D1483" s="1">
        <v>0</v>
      </c>
      <c r="E1483" s="1">
        <v>0</v>
      </c>
      <c r="F1483" s="1">
        <v>0</v>
      </c>
      <c r="G1483" s="2">
        <f t="shared" si="34"/>
        <v>5464.6874400000015</v>
      </c>
      <c r="H1483" s="2">
        <f t="shared" si="35"/>
        <v>0.13999999966472387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1179199.3700000001</v>
      </c>
      <c r="D1484" s="1">
        <v>0</v>
      </c>
      <c r="E1484" s="1">
        <v>0</v>
      </c>
      <c r="F1484" s="1">
        <v>0</v>
      </c>
      <c r="G1484" s="2">
        <f t="shared" si="34"/>
        <v>5895.9968500000004</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116610.34</v>
      </c>
      <c r="D1485" s="1">
        <v>0</v>
      </c>
      <c r="E1485" s="1">
        <v>0</v>
      </c>
      <c r="F1485" s="1">
        <v>0</v>
      </c>
      <c r="G1485" s="2">
        <f t="shared" si="34"/>
        <v>699.66204000000005</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533.87</v>
      </c>
      <c r="D1486" s="1">
        <v>0</v>
      </c>
      <c r="E1486" s="1">
        <v>0</v>
      </c>
      <c r="F1486" s="1">
        <v>0</v>
      </c>
      <c r="G1486" s="2">
        <f t="shared" si="34"/>
        <v>3.7370900000000002</v>
      </c>
      <c r="H1486" s="2">
        <f t="shared" si="35"/>
        <v>0.12999999999999545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730</v>
      </c>
      <c r="D1489" s="1">
        <v>0</v>
      </c>
      <c r="E1489" s="1">
        <v>0</v>
      </c>
      <c r="F1489" s="1">
        <v>0</v>
      </c>
      <c r="G1489" s="2">
        <f t="shared" si="34"/>
        <v>7.3</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69098.28</v>
      </c>
      <c r="D1491" s="1">
        <v>0</v>
      </c>
      <c r="E1491" s="1">
        <v>0</v>
      </c>
      <c r="F1491" s="1">
        <v>0</v>
      </c>
      <c r="G1491" s="2">
        <f t="shared" si="34"/>
        <v>829.17935999999997</v>
      </c>
      <c r="H1491" s="2">
        <f t="shared" si="35"/>
        <v>0.27999999999883585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10407.219999999999</v>
      </c>
      <c r="D1492" s="1">
        <v>0</v>
      </c>
      <c r="E1492" s="1">
        <v>0</v>
      </c>
      <c r="F1492" s="1">
        <v>0</v>
      </c>
      <c r="G1492" s="2">
        <f t="shared" si="34"/>
        <v>135.29386</v>
      </c>
      <c r="H1492" s="2">
        <f t="shared" si="35"/>
        <v>0.21999999999934516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1368483.42</v>
      </c>
      <c r="D1499" s="1">
        <v>0</v>
      </c>
      <c r="E1499" s="1">
        <v>0</v>
      </c>
      <c r="F1499" s="1">
        <v>0</v>
      </c>
      <c r="G1499" s="2">
        <f t="shared" si="34"/>
        <v>27369.668399999999</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6382.88</v>
      </c>
      <c r="D1500" s="1">
        <v>0</v>
      </c>
      <c r="E1500" s="1">
        <v>0</v>
      </c>
      <c r="F1500" s="1">
        <v>0</v>
      </c>
      <c r="G1500" s="2">
        <f t="shared" si="34"/>
        <v>134.04048</v>
      </c>
      <c r="H1500" s="2">
        <f t="shared" si="35"/>
        <v>0.11999999999989086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1351693.32</v>
      </c>
      <c r="D1501" s="1">
        <v>0</v>
      </c>
      <c r="E1501" s="1">
        <v>0</v>
      </c>
      <c r="F1501" s="1">
        <v>0</v>
      </c>
      <c r="G1501" s="2">
        <f t="shared" si="34"/>
        <v>29737.25304</v>
      </c>
      <c r="H1501" s="2">
        <f t="shared" si="35"/>
        <v>0.32000000006519258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1195410.76</v>
      </c>
      <c r="D1502" s="1">
        <v>0</v>
      </c>
      <c r="E1502" s="1">
        <v>0</v>
      </c>
      <c r="F1502" s="1">
        <v>0</v>
      </c>
      <c r="G1502" s="2">
        <f t="shared" si="34"/>
        <v>27494.447479999999</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116656.49</v>
      </c>
      <c r="D1503" s="1">
        <v>0</v>
      </c>
      <c r="E1503" s="1">
        <v>0</v>
      </c>
      <c r="F1503" s="1">
        <v>0</v>
      </c>
      <c r="G1503" s="2">
        <f t="shared" si="34"/>
        <v>2799.75576</v>
      </c>
      <c r="H1503" s="2">
        <f t="shared" si="35"/>
        <v>0.49000000000523869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482.23</v>
      </c>
      <c r="D1504" s="1">
        <v>0</v>
      </c>
      <c r="E1504" s="1">
        <v>0</v>
      </c>
      <c r="F1504" s="1">
        <v>0</v>
      </c>
      <c r="G1504" s="2">
        <f t="shared" si="34"/>
        <v>12.055750000000002</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730</v>
      </c>
      <c r="D1507" s="1">
        <v>0</v>
      </c>
      <c r="E1507" s="1">
        <v>0</v>
      </c>
      <c r="F1507" s="1">
        <v>0</v>
      </c>
      <c r="G1507" s="2">
        <f t="shared" si="34"/>
        <v>20.440000000000001</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38413.839999999997</v>
      </c>
      <c r="D1509" s="1">
        <v>0</v>
      </c>
      <c r="E1509" s="1">
        <v>0</v>
      </c>
      <c r="F1509" s="1">
        <v>0</v>
      </c>
      <c r="G1509" s="2">
        <f t="shared" si="34"/>
        <v>1152.4151999999999</v>
      </c>
      <c r="H1509" s="2">
        <f t="shared" si="35"/>
        <v>0.16000000000349246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10407.219999999999</v>
      </c>
      <c r="D1510" s="1">
        <v>0</v>
      </c>
      <c r="E1510" s="1">
        <v>0</v>
      </c>
      <c r="F1510" s="1">
        <v>0</v>
      </c>
      <c r="G1510" s="2">
        <f t="shared" si="34"/>
        <v>322.62381999999997</v>
      </c>
      <c r="H1510" s="2">
        <f t="shared" si="35"/>
        <v>0.21999999999934516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121819.30000000028</v>
      </c>
      <c r="D1517" s="1">
        <v>0</v>
      </c>
      <c r="E1517" s="1">
        <v>0</v>
      </c>
      <c r="F1517" s="1">
        <v>0</v>
      </c>
      <c r="G1517" s="2">
        <f t="shared" si="34"/>
        <v>4629.1334000000106</v>
      </c>
      <c r="H1517" s="2">
        <f t="shared" si="35"/>
        <v>0.30000000027939677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121819.29999999999</v>
      </c>
      <c r="D1576" s="1">
        <v>0</v>
      </c>
      <c r="E1576" s="1">
        <v>0</v>
      </c>
      <c r="F1576" s="1">
        <v>0</v>
      </c>
      <c r="G1576" s="2">
        <f t="shared" si="34"/>
        <v>11816.472099999999</v>
      </c>
      <c r="H1576" s="2">
        <f t="shared" si="35"/>
        <v>0.29999999998835847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10213.93</v>
      </c>
      <c r="D1577" s="1">
        <v>0</v>
      </c>
      <c r="E1577" s="1">
        <v>0</v>
      </c>
      <c r="F1577" s="1">
        <v>0</v>
      </c>
      <c r="G1577" s="2">
        <f t="shared" si="34"/>
        <v>1000.96514</v>
      </c>
      <c r="H1577" s="2">
        <f t="shared" si="35"/>
        <v>6.9999999999708962E-2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111605.37</v>
      </c>
      <c r="D1578" s="1">
        <v>0</v>
      </c>
      <c r="E1578" s="1">
        <v>0</v>
      </c>
      <c r="F1578" s="1">
        <v>0</v>
      </c>
      <c r="G1578" s="2">
        <f t="shared" si="34"/>
        <v>11048.931630000001</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17458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1209779.8800000001</v>
      </c>
      <c r="I16" s="170">
        <f>'PR-RAS'!E6</f>
        <v>1359101.57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1223201.04</v>
      </c>
      <c r="I17" s="170">
        <f>'PR-RAS'!E151</f>
        <v>1342744.49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11540.600000000122</v>
      </c>
      <c r="I18" s="170">
        <f>'PR-RAS'!E645</f>
        <v>17563.880000000026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119731.34000000003</v>
      </c>
      <c r="I20" s="173">
        <f>BILANCA!E7</f>
        <v>120267.15000000004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117777.38</v>
      </c>
      <c r="I21" s="175">
        <f>BILANCA!E68</f>
        <v>139383.18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105932.2</v>
      </c>
      <c r="I22" s="175">
        <f>BILANCA!E176</f>
        <v>121819.30000000002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131576.51999999999</v>
      </c>
      <c r="I23" s="177">
        <f>BILANCA!E237</f>
        <v>137831.03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1225437.74</v>
      </c>
      <c r="I27" s="175">
        <f>'RAS-funkcijski'!E114</f>
        <v>1353184.92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1225437.74</v>
      </c>
      <c r="I28" s="179">
        <f>'RAS-funkcijski'!E141</f>
        <v>1353184.92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13440.77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13440.77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105932.18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121819.30000000028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121819.29999999999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13" zoomScale="145" zoomScaleNormal="145" workbookViewId="0">
      <selection activeCell="C413" sqref="C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1209779.8800000001</v>
      </c>
      <c r="E6" s="51">
        <f>E7+E44+E50+E82+E106+E124+E133+E139</f>
        <v>1359101.57</v>
      </c>
      <c r="F6" s="52">
        <f t="shared" ref="F6:F131" si="0">IF(D6&lt;&gt;0,IF(E6/D6&gt;=100,"&gt;&gt;100",E6/D6*100),"-")</f>
        <v>112.34288092144497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1116186.29</v>
      </c>
      <c r="E50" s="51">
        <f>E51+E54+E59+E62+E65+E68+E71+E74+E77</f>
        <v>1232377.28</v>
      </c>
      <c r="F50" s="52">
        <f t="shared" si="0"/>
        <v>110.40964138701254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1116186.29</v>
      </c>
      <c r="E68" s="51">
        <f t="shared" si="15"/>
        <v>1232377.28</v>
      </c>
      <c r="F68" s="52">
        <f t="shared" si="0"/>
        <v>110.40964138701254</v>
      </c>
    </row>
    <row r="69" spans="1:6" ht="12.75" customHeight="1" x14ac:dyDescent="0.2">
      <c r="A69" s="53" t="s">
        <v>184</v>
      </c>
      <c r="B69" s="85" t="s">
        <v>185</v>
      </c>
      <c r="C69" s="50" t="s">
        <v>184</v>
      </c>
      <c r="D69" s="242">
        <v>1115522.68</v>
      </c>
      <c r="E69" s="242">
        <v>1231714.28</v>
      </c>
      <c r="F69" s="52">
        <f t="shared" si="0"/>
        <v>110.41588863078967</v>
      </c>
    </row>
    <row r="70" spans="1:6" ht="24" x14ac:dyDescent="0.2">
      <c r="A70" s="53" t="s">
        <v>186</v>
      </c>
      <c r="B70" s="85" t="s">
        <v>187</v>
      </c>
      <c r="C70" s="50" t="s">
        <v>186</v>
      </c>
      <c r="D70" s="242">
        <v>663.61</v>
      </c>
      <c r="E70" s="242">
        <v>663</v>
      </c>
      <c r="F70" s="52">
        <f t="shared" si="0"/>
        <v>99.908078540106388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0.22</v>
      </c>
      <c r="E82" s="51">
        <f t="shared" si="19"/>
        <v>0</v>
      </c>
      <c r="F82" s="52">
        <f t="shared" si="0"/>
        <v>0</v>
      </c>
    </row>
    <row r="83" spans="1:6" ht="12.75" customHeight="1" x14ac:dyDescent="0.2">
      <c r="A83" s="53">
        <v>641</v>
      </c>
      <c r="B83" s="85" t="s">
        <v>212</v>
      </c>
      <c r="C83" s="50" t="s">
        <v>213</v>
      </c>
      <c r="D83" s="51">
        <f t="shared" ref="D83:E83" si="20">SUM(D84:D90)</f>
        <v>0.22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1677.7</v>
      </c>
      <c r="E106" s="51">
        <f t="shared" si="23"/>
        <v>9829</v>
      </c>
      <c r="F106" s="52">
        <f t="shared" si="0"/>
        <v>585.86159623293793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1677.7</v>
      </c>
      <c r="E112" s="51">
        <f t="shared" si="25"/>
        <v>9829</v>
      </c>
      <c r="F112" s="52">
        <f t="shared" si="0"/>
        <v>585.86159623293793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1677.7</v>
      </c>
      <c r="E117" s="242">
        <v>9829</v>
      </c>
      <c r="F117" s="52">
        <f t="shared" si="0"/>
        <v>585.86159623293793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8309.86</v>
      </c>
      <c r="E124" s="51">
        <f t="shared" si="27"/>
        <v>21992.62</v>
      </c>
      <c r="F124" s="52">
        <f t="shared" si="0"/>
        <v>264.65692562810921</v>
      </c>
    </row>
    <row r="125" spans="1:6" ht="12.75" customHeight="1" x14ac:dyDescent="0.2">
      <c r="A125" s="53">
        <v>661</v>
      </c>
      <c r="B125" s="86" t="s">
        <v>296</v>
      </c>
      <c r="C125" s="50" t="s">
        <v>297</v>
      </c>
      <c r="D125" s="51">
        <f t="shared" ref="D125:E125" si="28">SUM(D126:D127)</f>
        <v>743.25</v>
      </c>
      <c r="E125" s="51">
        <f t="shared" si="28"/>
        <v>464.53</v>
      </c>
      <c r="F125" s="52">
        <f t="shared" si="0"/>
        <v>62.499831819710728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743.25</v>
      </c>
      <c r="E127" s="242">
        <v>464.53</v>
      </c>
      <c r="F127" s="52">
        <f t="shared" si="0"/>
        <v>62.499831819710728</v>
      </c>
    </row>
    <row r="128" spans="1:6" ht="24" x14ac:dyDescent="0.2">
      <c r="A128" s="53">
        <v>663</v>
      </c>
      <c r="B128" s="231" t="s">
        <v>302</v>
      </c>
      <c r="C128" s="50" t="s">
        <v>303</v>
      </c>
      <c r="D128" s="51">
        <f t="shared" ref="D128:E128" si="29">SUM(D129:D132)</f>
        <v>7566.61</v>
      </c>
      <c r="E128" s="51">
        <f t="shared" si="29"/>
        <v>21528.09</v>
      </c>
      <c r="F128" s="52">
        <f t="shared" si="0"/>
        <v>284.51433336725432</v>
      </c>
    </row>
    <row r="129" spans="1:6" ht="12.75" customHeight="1" x14ac:dyDescent="0.2">
      <c r="A129" s="53">
        <v>6631</v>
      </c>
      <c r="B129" s="86" t="s">
        <v>304</v>
      </c>
      <c r="C129" s="50" t="s">
        <v>305</v>
      </c>
      <c r="D129" s="242">
        <v>7566.61</v>
      </c>
      <c r="E129" s="242">
        <v>18028.09</v>
      </c>
      <c r="F129" s="52">
        <f t="shared" si="0"/>
        <v>238.25848034985287</v>
      </c>
    </row>
    <row r="130" spans="1:6" ht="12.75" customHeight="1" x14ac:dyDescent="0.2">
      <c r="A130" s="53">
        <v>6632</v>
      </c>
      <c r="B130" s="232" t="s">
        <v>306</v>
      </c>
      <c r="C130" s="50" t="s">
        <v>307</v>
      </c>
      <c r="D130" s="242">
        <v>0</v>
      </c>
      <c r="E130" s="242">
        <v>3500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83605.81</v>
      </c>
      <c r="E133" s="51">
        <f t="shared" si="30"/>
        <v>94902.67</v>
      </c>
      <c r="F133" s="52">
        <f t="shared" ref="F133:F223" si="31">IF(D133&lt;&gt;0,IF(E133/D133&gt;=100,"&gt;&gt;100",E133/D133*100),"-")</f>
        <v>113.5120513753769</v>
      </c>
    </row>
    <row r="134" spans="1:6" ht="24" x14ac:dyDescent="0.2">
      <c r="A134" s="53">
        <v>671</v>
      </c>
      <c r="B134" s="232" t="s">
        <v>314</v>
      </c>
      <c r="C134" s="50" t="s">
        <v>315</v>
      </c>
      <c r="D134" s="51">
        <f t="shared" ref="D134:E134" si="32">SUM(D135:D137)</f>
        <v>83605.81</v>
      </c>
      <c r="E134" s="51">
        <f t="shared" si="32"/>
        <v>94902.67</v>
      </c>
      <c r="F134" s="52">
        <f t="shared" si="31"/>
        <v>113.5120513753769</v>
      </c>
    </row>
    <row r="135" spans="1:6" ht="12.75" customHeight="1" x14ac:dyDescent="0.2">
      <c r="A135" s="53">
        <v>6711</v>
      </c>
      <c r="B135" s="85" t="s">
        <v>316</v>
      </c>
      <c r="C135" s="50" t="s">
        <v>317</v>
      </c>
      <c r="D135" s="242">
        <v>83605.81</v>
      </c>
      <c r="E135" s="242">
        <v>92796.42</v>
      </c>
      <c r="F135" s="52">
        <f t="shared" si="31"/>
        <v>110.99278865906568</v>
      </c>
    </row>
    <row r="136" spans="1:6" ht="24" x14ac:dyDescent="0.2">
      <c r="A136" s="53">
        <v>6712</v>
      </c>
      <c r="B136" s="232" t="s">
        <v>318</v>
      </c>
      <c r="C136" s="50" t="s">
        <v>319</v>
      </c>
      <c r="D136" s="242">
        <v>0</v>
      </c>
      <c r="E136" s="242">
        <v>2106.25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1223201.04</v>
      </c>
      <c r="E151" s="51">
        <f t="shared" si="35"/>
        <v>1342744.49</v>
      </c>
      <c r="F151" s="52">
        <f t="shared" si="31"/>
        <v>109.77300101052889</v>
      </c>
    </row>
    <row r="152" spans="1:6" ht="12.75" customHeight="1" x14ac:dyDescent="0.2">
      <c r="A152" s="53">
        <v>31</v>
      </c>
      <c r="B152" s="85" t="s">
        <v>349</v>
      </c>
      <c r="C152" s="50" t="s">
        <v>35</v>
      </c>
      <c r="D152" s="51">
        <f t="shared" ref="D152:E152" si="36">D153+D158+D159</f>
        <v>1111533.8499999999</v>
      </c>
      <c r="E152" s="51">
        <f t="shared" si="36"/>
        <v>1224082.55</v>
      </c>
      <c r="F152" s="52">
        <f t="shared" si="31"/>
        <v>110.12553059000409</v>
      </c>
    </row>
    <row r="153" spans="1:6" ht="12.75" customHeight="1" x14ac:dyDescent="0.2">
      <c r="A153" s="53">
        <v>311</v>
      </c>
      <c r="B153" s="85" t="s">
        <v>350</v>
      </c>
      <c r="C153" s="50" t="s">
        <v>351</v>
      </c>
      <c r="D153" s="51">
        <f t="shared" ref="D153:E153" si="37">SUM(D154:D157)</f>
        <v>915676</v>
      </c>
      <c r="E153" s="51">
        <f t="shared" si="37"/>
        <v>1013016.21</v>
      </c>
      <c r="F153" s="52">
        <f t="shared" si="31"/>
        <v>110.63042058544725</v>
      </c>
    </row>
    <row r="154" spans="1:6" ht="12.75" customHeight="1" x14ac:dyDescent="0.2">
      <c r="A154" s="53">
        <v>3111</v>
      </c>
      <c r="B154" s="85" t="s">
        <v>352</v>
      </c>
      <c r="C154" s="50" t="s">
        <v>353</v>
      </c>
      <c r="D154" s="242">
        <v>915676</v>
      </c>
      <c r="E154" s="242">
        <v>1013016.21</v>
      </c>
      <c r="F154" s="52">
        <f t="shared" si="31"/>
        <v>110.63042058544725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44533.71</v>
      </c>
      <c r="E158" s="242">
        <v>43918.49</v>
      </c>
      <c r="F158" s="52">
        <f t="shared" si="31"/>
        <v>98.618529648663895</v>
      </c>
    </row>
    <row r="159" spans="1:6" ht="12.75" customHeight="1" x14ac:dyDescent="0.2">
      <c r="A159" s="53">
        <v>313</v>
      </c>
      <c r="B159" s="85" t="s">
        <v>362</v>
      </c>
      <c r="C159" s="50" t="s">
        <v>363</v>
      </c>
      <c r="D159" s="51">
        <f t="shared" ref="D159:E159" si="38">SUM(D160:D162)</f>
        <v>151324.13999999998</v>
      </c>
      <c r="E159" s="51">
        <f t="shared" si="38"/>
        <v>167147.85</v>
      </c>
      <c r="F159" s="52">
        <f t="shared" si="31"/>
        <v>110.45683127622601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150879.18</v>
      </c>
      <c r="E161" s="242">
        <v>167147.85</v>
      </c>
      <c r="F161" s="52">
        <f t="shared" si="31"/>
        <v>110.78258113544892</v>
      </c>
    </row>
    <row r="162" spans="1:6" ht="12.75" customHeight="1" x14ac:dyDescent="0.2">
      <c r="A162" s="53">
        <v>3133</v>
      </c>
      <c r="B162" s="85" t="s">
        <v>367</v>
      </c>
      <c r="C162" s="50" t="s">
        <v>368</v>
      </c>
      <c r="D162" s="242">
        <v>444.96</v>
      </c>
      <c r="E162" s="242"/>
      <c r="F162" s="52">
        <f t="shared" si="31"/>
        <v>0</v>
      </c>
    </row>
    <row r="163" spans="1:6" ht="12.75" customHeight="1" x14ac:dyDescent="0.2">
      <c r="A163" s="53">
        <v>32</v>
      </c>
      <c r="B163" s="85" t="s">
        <v>369</v>
      </c>
      <c r="C163" s="50" t="s">
        <v>370</v>
      </c>
      <c r="D163" s="51">
        <f t="shared" ref="D163:E163" si="39">D164+D169+D177+D187+D188</f>
        <v>101217.53</v>
      </c>
      <c r="E163" s="51">
        <f t="shared" si="39"/>
        <v>116289.89</v>
      </c>
      <c r="F163" s="52">
        <f t="shared" si="31"/>
        <v>114.8910569147459</v>
      </c>
    </row>
    <row r="164" spans="1:6" ht="12.75" customHeight="1" x14ac:dyDescent="0.2">
      <c r="A164" s="53">
        <v>321</v>
      </c>
      <c r="B164" s="85" t="s">
        <v>371</v>
      </c>
      <c r="C164" s="50" t="s">
        <v>372</v>
      </c>
      <c r="D164" s="51">
        <f t="shared" ref="D164:E164" si="40">SUM(D165:D168)</f>
        <v>26159.4</v>
      </c>
      <c r="E164" s="51">
        <f t="shared" si="40"/>
        <v>38216.350000000006</v>
      </c>
      <c r="F164" s="52">
        <f t="shared" si="31"/>
        <v>146.09031552711457</v>
      </c>
    </row>
    <row r="165" spans="1:6" ht="12.75" customHeight="1" x14ac:dyDescent="0.2">
      <c r="A165" s="53">
        <v>3211</v>
      </c>
      <c r="B165" s="85" t="s">
        <v>373</v>
      </c>
      <c r="C165" s="50" t="s">
        <v>374</v>
      </c>
      <c r="D165" s="242">
        <v>7411.88</v>
      </c>
      <c r="E165" s="242">
        <v>18967.150000000001</v>
      </c>
      <c r="F165" s="52">
        <f t="shared" si="31"/>
        <v>255.90201136553753</v>
      </c>
    </row>
    <row r="166" spans="1:6" ht="12.75" customHeight="1" x14ac:dyDescent="0.2">
      <c r="A166" s="53">
        <v>3212</v>
      </c>
      <c r="B166" s="85" t="s">
        <v>375</v>
      </c>
      <c r="C166" s="50" t="s">
        <v>376</v>
      </c>
      <c r="D166" s="242">
        <v>18020.86</v>
      </c>
      <c r="E166" s="242">
        <v>19010.62</v>
      </c>
      <c r="F166" s="52">
        <f t="shared" si="31"/>
        <v>105.49230169925296</v>
      </c>
    </row>
    <row r="167" spans="1:6" ht="12.75" customHeight="1" x14ac:dyDescent="0.2">
      <c r="A167" s="53">
        <v>3213</v>
      </c>
      <c r="B167" s="85" t="s">
        <v>377</v>
      </c>
      <c r="C167" s="50" t="s">
        <v>378</v>
      </c>
      <c r="D167" s="242">
        <v>726.66</v>
      </c>
      <c r="E167" s="242">
        <v>238.58</v>
      </c>
      <c r="F167" s="52">
        <f t="shared" si="31"/>
        <v>32.832411306525749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29774.9</v>
      </c>
      <c r="E169" s="51">
        <f t="shared" si="41"/>
        <v>27381.940000000002</v>
      </c>
      <c r="F169" s="52">
        <f t="shared" si="31"/>
        <v>91.963163604243846</v>
      </c>
    </row>
    <row r="170" spans="1:6" ht="12.75" customHeight="1" x14ac:dyDescent="0.2">
      <c r="A170" s="53">
        <v>3221</v>
      </c>
      <c r="B170" s="85" t="s">
        <v>383</v>
      </c>
      <c r="C170" s="50" t="s">
        <v>384</v>
      </c>
      <c r="D170" s="242">
        <v>13743.05</v>
      </c>
      <c r="E170" s="242">
        <v>12261.06</v>
      </c>
      <c r="F170" s="52">
        <f t="shared" si="31"/>
        <v>89.216440309829338</v>
      </c>
    </row>
    <row r="171" spans="1:6" ht="12.75" customHeight="1" x14ac:dyDescent="0.2">
      <c r="A171" s="53">
        <v>3222</v>
      </c>
      <c r="B171" s="85" t="s">
        <v>385</v>
      </c>
      <c r="C171" s="50" t="s">
        <v>386</v>
      </c>
      <c r="D171" s="242">
        <v>1545.39</v>
      </c>
      <c r="E171" s="242">
        <v>338.12</v>
      </c>
      <c r="F171" s="52">
        <f t="shared" si="31"/>
        <v>21.87926672231605</v>
      </c>
    </row>
    <row r="172" spans="1:6" ht="12.75" customHeight="1" x14ac:dyDescent="0.2">
      <c r="A172" s="53">
        <v>3223</v>
      </c>
      <c r="B172" s="85" t="s">
        <v>387</v>
      </c>
      <c r="C172" s="50" t="s">
        <v>388</v>
      </c>
      <c r="D172" s="242">
        <v>11627.03</v>
      </c>
      <c r="E172" s="242">
        <v>12762.54</v>
      </c>
      <c r="F172" s="52">
        <f t="shared" si="31"/>
        <v>109.76612256096354</v>
      </c>
    </row>
    <row r="173" spans="1:6" ht="12.75" customHeight="1" x14ac:dyDescent="0.2">
      <c r="A173" s="53">
        <v>3224</v>
      </c>
      <c r="B173" s="85" t="s">
        <v>389</v>
      </c>
      <c r="C173" s="50" t="s">
        <v>390</v>
      </c>
      <c r="D173" s="242">
        <v>669.74</v>
      </c>
      <c r="E173" s="242">
        <v>616.61</v>
      </c>
      <c r="F173" s="52">
        <f t="shared" si="31"/>
        <v>92.067070803595428</v>
      </c>
    </row>
    <row r="174" spans="1:6" ht="12.75" customHeight="1" x14ac:dyDescent="0.2">
      <c r="A174" s="53">
        <v>3225</v>
      </c>
      <c r="B174" s="85" t="s">
        <v>391</v>
      </c>
      <c r="C174" s="50" t="s">
        <v>392</v>
      </c>
      <c r="D174" s="242">
        <v>1776.64</v>
      </c>
      <c r="E174" s="242">
        <v>1164.6199999999999</v>
      </c>
      <c r="F174" s="52">
        <f t="shared" si="31"/>
        <v>65.551828170028813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413.05</v>
      </c>
      <c r="E176" s="242">
        <v>238.99</v>
      </c>
      <c r="F176" s="52">
        <f t="shared" si="31"/>
        <v>57.859823265948428</v>
      </c>
    </row>
    <row r="177" spans="1:6" ht="12.75" customHeight="1" x14ac:dyDescent="0.2">
      <c r="A177" s="53">
        <v>323</v>
      </c>
      <c r="B177" s="85" t="s">
        <v>397</v>
      </c>
      <c r="C177" s="50" t="s">
        <v>398</v>
      </c>
      <c r="D177" s="51">
        <f t="shared" ref="D177:E177" si="42">SUM(D178:D186)</f>
        <v>23144.37</v>
      </c>
      <c r="E177" s="51">
        <f t="shared" si="42"/>
        <v>31125.71</v>
      </c>
      <c r="F177" s="52">
        <f t="shared" si="31"/>
        <v>134.48501730658472</v>
      </c>
    </row>
    <row r="178" spans="1:6" ht="12.75" customHeight="1" x14ac:dyDescent="0.2">
      <c r="A178" s="53">
        <v>3231</v>
      </c>
      <c r="B178" s="85" t="s">
        <v>399</v>
      </c>
      <c r="C178" s="50" t="s">
        <v>400</v>
      </c>
      <c r="D178" s="242">
        <v>2010.29</v>
      </c>
      <c r="E178" s="242">
        <v>3859.66</v>
      </c>
      <c r="F178" s="52">
        <f t="shared" si="31"/>
        <v>191.99518477433602</v>
      </c>
    </row>
    <row r="179" spans="1:6" ht="12.75" customHeight="1" x14ac:dyDescent="0.2">
      <c r="A179" s="53">
        <v>3232</v>
      </c>
      <c r="B179" s="85" t="s">
        <v>401</v>
      </c>
      <c r="C179" s="50" t="s">
        <v>402</v>
      </c>
      <c r="D179" s="242">
        <v>3242.99</v>
      </c>
      <c r="E179" s="242">
        <v>7470.39</v>
      </c>
      <c r="F179" s="52">
        <f t="shared" si="31"/>
        <v>230.35501188717822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10148.56</v>
      </c>
      <c r="E181" s="242">
        <v>9163.2800000000007</v>
      </c>
      <c r="F181" s="52">
        <f t="shared" si="31"/>
        <v>90.291430508367696</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2455.37</v>
      </c>
      <c r="E183" s="242">
        <v>3663.21</v>
      </c>
      <c r="F183" s="52">
        <f t="shared" si="31"/>
        <v>149.1917715049056</v>
      </c>
    </row>
    <row r="184" spans="1:6" ht="12.75" customHeight="1" x14ac:dyDescent="0.2">
      <c r="A184" s="53">
        <v>3237</v>
      </c>
      <c r="B184" s="85" t="s">
        <v>411</v>
      </c>
      <c r="C184" s="50" t="s">
        <v>412</v>
      </c>
      <c r="D184" s="242">
        <v>1399.49</v>
      </c>
      <c r="E184" s="242">
        <v>1263.72</v>
      </c>
      <c r="F184" s="52">
        <f t="shared" si="31"/>
        <v>90.29860877891231</v>
      </c>
    </row>
    <row r="185" spans="1:6" ht="12.75" customHeight="1" x14ac:dyDescent="0.2">
      <c r="A185" s="53">
        <v>3238</v>
      </c>
      <c r="B185" s="85" t="s">
        <v>413</v>
      </c>
      <c r="C185" s="50" t="s">
        <v>414</v>
      </c>
      <c r="D185" s="242">
        <v>1279.1199999999999</v>
      </c>
      <c r="E185" s="242">
        <v>1742.85</v>
      </c>
      <c r="F185" s="52">
        <f t="shared" si="31"/>
        <v>136.25383075864656</v>
      </c>
    </row>
    <row r="186" spans="1:6" ht="12.75" customHeight="1" x14ac:dyDescent="0.2">
      <c r="A186" s="53">
        <v>3239</v>
      </c>
      <c r="B186" s="85" t="s">
        <v>415</v>
      </c>
      <c r="C186" s="50" t="s">
        <v>416</v>
      </c>
      <c r="D186" s="242">
        <v>2608.5500000000002</v>
      </c>
      <c r="E186" s="242">
        <v>3962.6</v>
      </c>
      <c r="F186" s="52">
        <f t="shared" si="31"/>
        <v>151.90814820494143</v>
      </c>
    </row>
    <row r="187" spans="1:6" ht="12.75" customHeight="1" x14ac:dyDescent="0.2">
      <c r="A187" s="53">
        <v>324</v>
      </c>
      <c r="B187" s="85" t="s">
        <v>417</v>
      </c>
      <c r="C187" s="50" t="s">
        <v>418</v>
      </c>
      <c r="D187" s="242">
        <v>7195.57</v>
      </c>
      <c r="E187" s="242">
        <v>14798.9</v>
      </c>
      <c r="F187" s="52">
        <f t="shared" si="31"/>
        <v>205.66682000175106</v>
      </c>
    </row>
    <row r="188" spans="1:6" ht="12.75" customHeight="1" x14ac:dyDescent="0.2">
      <c r="A188" s="53">
        <v>329</v>
      </c>
      <c r="B188" s="85" t="s">
        <v>419</v>
      </c>
      <c r="C188" s="50" t="s">
        <v>420</v>
      </c>
      <c r="D188" s="51">
        <f t="shared" ref="D188:E188" si="43">SUM(D189:D195)</f>
        <v>14943.29</v>
      </c>
      <c r="E188" s="51">
        <f t="shared" si="43"/>
        <v>4766.99</v>
      </c>
      <c r="F188" s="52">
        <f t="shared" si="31"/>
        <v>31.900538636404697</v>
      </c>
    </row>
    <row r="189" spans="1:6" ht="12.75" customHeight="1" x14ac:dyDescent="0.2">
      <c r="A189" s="53">
        <v>3291</v>
      </c>
      <c r="B189" s="232" t="s">
        <v>421</v>
      </c>
      <c r="C189" s="50" t="s">
        <v>422</v>
      </c>
      <c r="D189" s="242">
        <v>696.58</v>
      </c>
      <c r="E189" s="242">
        <v>1477.7</v>
      </c>
      <c r="F189" s="52">
        <f t="shared" si="31"/>
        <v>212.13643802578312</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5136.37</v>
      </c>
      <c r="E193" s="242">
        <v>3289.29</v>
      </c>
      <c r="F193" s="52">
        <f t="shared" si="31"/>
        <v>64.039194995687623</v>
      </c>
    </row>
    <row r="194" spans="1:6" ht="12.75" customHeight="1" x14ac:dyDescent="0.2">
      <c r="A194" s="53" t="s">
        <v>431</v>
      </c>
      <c r="B194" s="85" t="s">
        <v>432</v>
      </c>
      <c r="C194" s="50" t="s">
        <v>431</v>
      </c>
      <c r="D194" s="242">
        <v>9110.34</v>
      </c>
      <c r="E194" s="242"/>
      <c r="F194" s="52">
        <f t="shared" si="31"/>
        <v>0</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10316.11</v>
      </c>
      <c r="E196" s="51">
        <f t="shared" si="44"/>
        <v>533.87</v>
      </c>
      <c r="F196" s="52">
        <f t="shared" si="31"/>
        <v>5.1751096101146654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10316.11</v>
      </c>
      <c r="E210" s="51">
        <f t="shared" si="47"/>
        <v>533.87</v>
      </c>
      <c r="F210" s="52">
        <f t="shared" si="31"/>
        <v>5.1751096101146654</v>
      </c>
    </row>
    <row r="211" spans="1:6" ht="12.75" customHeight="1" x14ac:dyDescent="0.2">
      <c r="A211" s="53">
        <v>3431</v>
      </c>
      <c r="B211" s="232" t="s">
        <v>465</v>
      </c>
      <c r="C211" s="50" t="s">
        <v>466</v>
      </c>
      <c r="D211" s="242">
        <v>477.02</v>
      </c>
      <c r="E211" s="242">
        <v>417.42</v>
      </c>
      <c r="F211" s="52">
        <f t="shared" si="31"/>
        <v>87.505764957444143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9708.02</v>
      </c>
      <c r="E213" s="242">
        <v>3.22</v>
      </c>
      <c r="F213" s="52">
        <f t="shared" si="31"/>
        <v>3.3168452475376031E-2</v>
      </c>
    </row>
    <row r="214" spans="1:6" ht="12.75" customHeight="1" x14ac:dyDescent="0.2">
      <c r="A214" s="53">
        <v>3434</v>
      </c>
      <c r="B214" s="85" t="s">
        <v>471</v>
      </c>
      <c r="C214" s="50" t="s">
        <v>472</v>
      </c>
      <c r="D214" s="242">
        <v>131.07</v>
      </c>
      <c r="E214" s="242">
        <v>113.23</v>
      </c>
      <c r="F214" s="52">
        <f t="shared" si="31"/>
        <v>86.388952468146798</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133.55000000000001</v>
      </c>
      <c r="E252" s="51">
        <f t="shared" si="63"/>
        <v>730</v>
      </c>
      <c r="F252" s="52">
        <f t="shared" ref="F252:F258" si="64">IF(D252&lt;&gt;0,IF(E252/D252&gt;=100,"&gt;&gt;100",E252/D252*100),"-")</f>
        <v>546.61175589666789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133.55000000000001</v>
      </c>
      <c r="E259" s="51">
        <f t="shared" si="66"/>
        <v>730</v>
      </c>
      <c r="F259" s="52">
        <f t="shared" ref="F259:F262" si="67">IF(D259&lt;&gt;0,IF(E259/D259&gt;=100,"&gt;&gt;100",E259/D259*100),"-")</f>
        <v>546.61175589666789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133.55000000000001</v>
      </c>
      <c r="E261" s="242">
        <v>730</v>
      </c>
      <c r="F261" s="52">
        <f t="shared" si="67"/>
        <v>546.61175589666789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1108.18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1108.18</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1108.18</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1223201.04</v>
      </c>
      <c r="E289" s="51">
        <f t="shared" si="79"/>
        <v>1342744.49</v>
      </c>
      <c r="F289" s="52">
        <f t="shared" si="76"/>
        <v>109.77300101052889</v>
      </c>
    </row>
    <row r="290" spans="1:6" ht="12.75" customHeight="1" x14ac:dyDescent="0.2">
      <c r="A290" s="53" t="s">
        <v>608</v>
      </c>
      <c r="B290" s="85" t="s">
        <v>619</v>
      </c>
      <c r="C290" s="50" t="s">
        <v>620</v>
      </c>
      <c r="D290" s="51">
        <f>IF(D6&gt;=D289,D6-D289,0)</f>
        <v>0</v>
      </c>
      <c r="E290" s="51">
        <f>IF(E6&gt;=E289,E6-E289,0)</f>
        <v>16357.080000000075</v>
      </c>
      <c r="F290" s="52" t="str">
        <f t="shared" si="76"/>
        <v>-</v>
      </c>
    </row>
    <row r="291" spans="1:6" ht="12.75" customHeight="1" x14ac:dyDescent="0.2">
      <c r="A291" s="53" t="s">
        <v>608</v>
      </c>
      <c r="B291" s="85" t="s">
        <v>621</v>
      </c>
      <c r="C291" s="50" t="s">
        <v>622</v>
      </c>
      <c r="D291" s="51">
        <f>IF(D289&gt;=D6,D289-D6,0)</f>
        <v>13421.159999999916</v>
      </c>
      <c r="E291" s="51">
        <f>IF(E289&gt;=E6,E289-E6,0)</f>
        <v>0</v>
      </c>
      <c r="F291" s="52">
        <f t="shared" si="76"/>
        <v>0</v>
      </c>
    </row>
    <row r="292" spans="1:6" ht="12.75" customHeight="1" x14ac:dyDescent="0.2">
      <c r="A292" s="53">
        <v>92211</v>
      </c>
      <c r="B292" s="85" t="s">
        <v>623</v>
      </c>
      <c r="C292" s="50" t="s">
        <v>624</v>
      </c>
      <c r="D292" s="242">
        <v>11569.49</v>
      </c>
      <c r="E292" s="242">
        <v>10068.27</v>
      </c>
      <c r="F292" s="52">
        <f t="shared" si="76"/>
        <v>87.024320000276603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296.49</v>
      </c>
      <c r="E298" s="51">
        <f t="shared" si="80"/>
        <v>106.63</v>
      </c>
      <c r="F298" s="52">
        <f t="shared" ref="F298:F418" si="81">IF(D298&lt;&gt;0,IF(E298/D298&gt;=100,"&gt;&gt;100",E298/D298*100),"-")</f>
        <v>35.964113460824983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296.49</v>
      </c>
      <c r="E311" s="51">
        <f t="shared" si="85"/>
        <v>106.63</v>
      </c>
      <c r="F311" s="52">
        <f t="shared" si="81"/>
        <v>35.964113460824983</v>
      </c>
    </row>
    <row r="312" spans="1:6" ht="12.75" customHeight="1" x14ac:dyDescent="0.2">
      <c r="A312" s="53">
        <v>721</v>
      </c>
      <c r="B312" s="85" t="s">
        <v>662</v>
      </c>
      <c r="C312" s="50" t="s">
        <v>663</v>
      </c>
      <c r="D312" s="51">
        <f t="shared" ref="D312:E312" si="86">SUM(D313:D316)</f>
        <v>296.49</v>
      </c>
      <c r="E312" s="51">
        <f t="shared" si="86"/>
        <v>106.63</v>
      </c>
      <c r="F312" s="52">
        <f t="shared" si="81"/>
        <v>35.964113460824983</v>
      </c>
    </row>
    <row r="313" spans="1:6" ht="12.75" customHeight="1" x14ac:dyDescent="0.2">
      <c r="A313" s="53">
        <v>7211</v>
      </c>
      <c r="B313" s="85" t="s">
        <v>664</v>
      </c>
      <c r="C313" s="50" t="s">
        <v>665</v>
      </c>
      <c r="D313" s="242">
        <v>296.49</v>
      </c>
      <c r="E313" s="242">
        <v>106.63</v>
      </c>
      <c r="F313" s="52">
        <f t="shared" si="81"/>
        <v>35.964113460824983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2236.6999999999998</v>
      </c>
      <c r="E350" s="51">
        <f t="shared" si="95"/>
        <v>10440.43</v>
      </c>
      <c r="F350" s="52">
        <f t="shared" si="81"/>
        <v>466.77828944427063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2236.6999999999998</v>
      </c>
      <c r="E363" s="51">
        <f t="shared" si="99"/>
        <v>10440.43</v>
      </c>
      <c r="F363" s="52">
        <f t="shared" si="81"/>
        <v>466.77828944427063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1569.44</v>
      </c>
      <c r="E369" s="51">
        <f t="shared" si="101"/>
        <v>9783.73</v>
      </c>
      <c r="F369" s="52">
        <f t="shared" si="81"/>
        <v>623.38987154653887</v>
      </c>
    </row>
    <row r="370" spans="1:6" ht="12.75" customHeight="1" x14ac:dyDescent="0.2">
      <c r="A370" s="53">
        <v>4221</v>
      </c>
      <c r="B370" s="85" t="s">
        <v>674</v>
      </c>
      <c r="C370" s="50" t="s">
        <v>766</v>
      </c>
      <c r="D370" s="242">
        <v>958.92</v>
      </c>
      <c r="E370" s="242">
        <v>9783.73</v>
      </c>
      <c r="F370" s="52">
        <f t="shared" si="81"/>
        <v>1020.2863638259709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610.52</v>
      </c>
      <c r="E375" s="242"/>
      <c r="F375" s="52">
        <f t="shared" si="81"/>
        <v>0</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667.26</v>
      </c>
      <c r="E383" s="51">
        <f t="shared" si="103"/>
        <v>656.7</v>
      </c>
      <c r="F383" s="52">
        <f t="shared" si="81"/>
        <v>98.417408506429283</v>
      </c>
    </row>
    <row r="384" spans="1:6" ht="12.75" customHeight="1" x14ac:dyDescent="0.2">
      <c r="A384" s="53">
        <v>4241</v>
      </c>
      <c r="B384" s="85" t="s">
        <v>783</v>
      </c>
      <c r="C384" s="50" t="s">
        <v>784</v>
      </c>
      <c r="D384" s="242">
        <v>667.26</v>
      </c>
      <c r="E384" s="242">
        <v>656.7</v>
      </c>
      <c r="F384" s="52">
        <f t="shared" si="81"/>
        <v>98.417408506429283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1940.2099999999998</v>
      </c>
      <c r="E408" s="51">
        <f t="shared" si="111"/>
        <v>10333.800000000001</v>
      </c>
      <c r="F408" s="52">
        <f t="shared" si="81"/>
        <v>532.61244916787371</v>
      </c>
    </row>
    <row r="409" spans="1:6" ht="12.75" customHeight="1" x14ac:dyDescent="0.2">
      <c r="A409" s="53">
        <v>92212</v>
      </c>
      <c r="B409" s="85" t="s">
        <v>823</v>
      </c>
      <c r="C409" s="50" t="s">
        <v>824</v>
      </c>
      <c r="D409" s="242">
        <v>15332.48</v>
      </c>
      <c r="E409" s="242">
        <v>1472.33</v>
      </c>
      <c r="F409" s="52">
        <f t="shared" si="81"/>
        <v>9.6026865842968654</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304.58999999999997</v>
      </c>
      <c r="E411" s="242">
        <v>0</v>
      </c>
      <c r="F411" s="52">
        <f t="shared" si="81"/>
        <v>0</v>
      </c>
    </row>
    <row r="412" spans="1:6" ht="12.75" customHeight="1" x14ac:dyDescent="0.2">
      <c r="A412" s="53" t="s">
        <v>608</v>
      </c>
      <c r="B412" s="85" t="s">
        <v>829</v>
      </c>
      <c r="C412" s="50" t="s">
        <v>830</v>
      </c>
      <c r="D412" s="51">
        <f>D6+D298</f>
        <v>1210076.3700000001</v>
      </c>
      <c r="E412" s="51">
        <f>E6+E298</f>
        <v>1359208.2</v>
      </c>
      <c r="F412" s="52">
        <f t="shared" si="81"/>
        <v>112.3241667796554</v>
      </c>
    </row>
    <row r="413" spans="1:6" ht="12.75" customHeight="1" x14ac:dyDescent="0.2">
      <c r="A413" s="53" t="s">
        <v>608</v>
      </c>
      <c r="B413" s="85" t="s">
        <v>831</v>
      </c>
      <c r="C413" s="50" t="s">
        <v>832</v>
      </c>
      <c r="D413" s="51">
        <f t="shared" ref="D413:E413" si="112">D289+D350</f>
        <v>1225437.74</v>
      </c>
      <c r="E413" s="51">
        <f t="shared" si="112"/>
        <v>1353184.92</v>
      </c>
      <c r="F413" s="52">
        <f t="shared" si="81"/>
        <v>110.42461610493568</v>
      </c>
    </row>
    <row r="414" spans="1:6" ht="12.75" customHeight="1" x14ac:dyDescent="0.2">
      <c r="A414" s="53" t="s">
        <v>608</v>
      </c>
      <c r="B414" s="85" t="s">
        <v>833</v>
      </c>
      <c r="C414" s="50" t="s">
        <v>834</v>
      </c>
      <c r="D414" s="51">
        <f t="shared" ref="D414:E414" si="113">IF(D412&gt;=D413,D412-D413,0)</f>
        <v>0</v>
      </c>
      <c r="E414" s="51">
        <f t="shared" si="113"/>
        <v>6023.2800000000279</v>
      </c>
      <c r="F414" s="52" t="str">
        <f t="shared" si="81"/>
        <v>-</v>
      </c>
    </row>
    <row r="415" spans="1:6" ht="12.75" customHeight="1" x14ac:dyDescent="0.2">
      <c r="A415" s="53" t="s">
        <v>608</v>
      </c>
      <c r="B415" s="85" t="s">
        <v>835</v>
      </c>
      <c r="C415" s="50" t="s">
        <v>836</v>
      </c>
      <c r="D415" s="51">
        <f t="shared" ref="D415:E415" si="114">IF(D413&gt;=D412,D413-D412,0)</f>
        <v>15361.369999999879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26901.97</v>
      </c>
      <c r="E416" s="51">
        <f t="shared" si="115"/>
        <v>11540.6</v>
      </c>
      <c r="F416" s="52">
        <f t="shared" si="81"/>
        <v>42.898717082800999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304.58999999999997</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1210076.3700000001</v>
      </c>
      <c r="E639" s="51">
        <f t="shared" si="180"/>
        <v>1359208.2</v>
      </c>
      <c r="F639" s="52">
        <f t="shared" si="119"/>
        <v>112.3241667796554</v>
      </c>
    </row>
    <row r="640" spans="1:6" ht="12.75" customHeight="1" x14ac:dyDescent="0.2">
      <c r="A640" s="53" t="s">
        <v>608</v>
      </c>
      <c r="B640" s="85" t="s">
        <v>1277</v>
      </c>
      <c r="C640" s="50" t="s">
        <v>1278</v>
      </c>
      <c r="D640" s="51">
        <f t="shared" ref="D640:E640" si="181">D413+D528</f>
        <v>1225437.74</v>
      </c>
      <c r="E640" s="51">
        <f t="shared" si="181"/>
        <v>1353184.92</v>
      </c>
      <c r="F640" s="52">
        <f t="shared" si="119"/>
        <v>110.42461610493568</v>
      </c>
    </row>
    <row r="641" spans="1:6" ht="12.75" customHeight="1" x14ac:dyDescent="0.2">
      <c r="A641" s="53" t="s">
        <v>608</v>
      </c>
      <c r="B641" s="85" t="s">
        <v>1279</v>
      </c>
      <c r="C641" s="50" t="s">
        <v>1280</v>
      </c>
      <c r="D641" s="51">
        <f t="shared" ref="D641:E641" si="182">IF(D639&gt;=D640,D639-D640,0)</f>
        <v>0</v>
      </c>
      <c r="E641" s="51">
        <f t="shared" si="182"/>
        <v>6023.2800000000279</v>
      </c>
      <c r="F641" s="52" t="str">
        <f t="shared" si="119"/>
        <v>-</v>
      </c>
    </row>
    <row r="642" spans="1:6" ht="12.75" customHeight="1" x14ac:dyDescent="0.2">
      <c r="A642" s="53" t="s">
        <v>608</v>
      </c>
      <c r="B642" s="85" t="s">
        <v>1281</v>
      </c>
      <c r="C642" s="50" t="s">
        <v>1282</v>
      </c>
      <c r="D642" s="51">
        <f t="shared" ref="D642:E642" si="183">IF(D640&gt;=D639,D640-D639,0)</f>
        <v>15361.369999999879</v>
      </c>
      <c r="E642" s="51">
        <f t="shared" si="183"/>
        <v>0</v>
      </c>
      <c r="F642" s="52">
        <f t="shared" si="119"/>
        <v>0</v>
      </c>
    </row>
    <row r="643" spans="1:6" ht="24" x14ac:dyDescent="0.2">
      <c r="A643" s="60" t="s">
        <v>1283</v>
      </c>
      <c r="B643" s="85" t="s">
        <v>1284</v>
      </c>
      <c r="C643" s="61" t="s">
        <v>1283</v>
      </c>
      <c r="D643" s="51">
        <f t="shared" ref="D643:E643" si="184">IF(D416-D417+D637-D638&gt;=0,D416-D417+D637-D638,0)</f>
        <v>26901.97</v>
      </c>
      <c r="E643" s="51">
        <f t="shared" si="184"/>
        <v>11540.6</v>
      </c>
      <c r="F643" s="52">
        <f t="shared" si="119"/>
        <v>42.898717082800999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11540.600000000122</v>
      </c>
      <c r="E645" s="51">
        <f t="shared" si="186"/>
        <v>17563.880000000026</v>
      </c>
      <c r="F645" s="52">
        <f t="shared" si="119"/>
        <v>152.19208706652896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92726.22</v>
      </c>
      <c r="E647" s="243">
        <v>109060.5</v>
      </c>
      <c r="F647" s="57">
        <f t="shared" si="119"/>
        <v>117.61559998887046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29163.94</v>
      </c>
      <c r="E649" s="242">
        <v>14664.19</v>
      </c>
      <c r="F649" s="52">
        <f t="shared" ref="F649:F724" si="188">IF(D649&lt;&gt;0,IF(E649/D649&gt;=100,"&gt;&gt;100",E649/D649*100),"-")</f>
        <v>50.281923498676797</v>
      </c>
    </row>
    <row r="650" spans="1:6" ht="12.75" customHeight="1" x14ac:dyDescent="0.2">
      <c r="A650" s="53" t="s">
        <v>1296</v>
      </c>
      <c r="B650" s="85" t="s">
        <v>1297</v>
      </c>
      <c r="C650" s="50" t="s">
        <v>1296</v>
      </c>
      <c r="D650" s="242">
        <v>104787.8</v>
      </c>
      <c r="E650" s="242">
        <v>79248.2</v>
      </c>
      <c r="F650" s="52">
        <f t="shared" si="188"/>
        <v>75.627315393585889</v>
      </c>
    </row>
    <row r="651" spans="1:6" ht="12.75" customHeight="1" x14ac:dyDescent="0.2">
      <c r="A651" s="53" t="s">
        <v>1298</v>
      </c>
      <c r="B651" s="85" t="s">
        <v>1299</v>
      </c>
      <c r="C651" s="50" t="s">
        <v>1298</v>
      </c>
      <c r="D651" s="242">
        <v>119287.55</v>
      </c>
      <c r="E651" s="242">
        <v>74699.520000000004</v>
      </c>
      <c r="F651" s="52">
        <f t="shared" si="188"/>
        <v>62.621388401388081</v>
      </c>
    </row>
    <row r="652" spans="1:6" ht="24" x14ac:dyDescent="0.2">
      <c r="A652" s="53">
        <v>11</v>
      </c>
      <c r="B652" s="85" t="s">
        <v>1300</v>
      </c>
      <c r="C652" s="50" t="s">
        <v>1301</v>
      </c>
      <c r="D652" s="51">
        <f t="shared" ref="D652:E652" si="189">+D649+D650-D651</f>
        <v>14664.189999999988</v>
      </c>
      <c r="E652" s="51">
        <f t="shared" si="189"/>
        <v>19212.869999999995</v>
      </c>
      <c r="F652" s="52">
        <f t="shared" si="188"/>
        <v>131.01896524799537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56</v>
      </c>
      <c r="E654" s="262">
        <v>56</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48</v>
      </c>
      <c r="E656" s="262">
        <v>48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1115522.68</v>
      </c>
      <c r="E675" s="242">
        <v>1231714.28</v>
      </c>
      <c r="F675" s="52">
        <f t="shared" si="188"/>
        <v>110.41588863078967</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663.61</v>
      </c>
      <c r="E677" s="242">
        <v>663</v>
      </c>
      <c r="F677" s="52">
        <f t="shared" si="188"/>
        <v>99.908078540106388</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670.12</v>
      </c>
      <c r="E710" s="242">
        <v>2019</v>
      </c>
      <c r="F710" s="52">
        <f t="shared" si="188"/>
        <v>301.28932131558525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4292.08</v>
      </c>
      <c r="E716" s="242"/>
      <c r="F716" s="52">
        <f t="shared" si="188"/>
        <v>0</v>
      </c>
    </row>
    <row r="717" spans="1:6" ht="12.75" customHeight="1" x14ac:dyDescent="0.2">
      <c r="A717" s="53">
        <v>31215</v>
      </c>
      <c r="B717" s="85" t="s">
        <v>1413</v>
      </c>
      <c r="C717" s="50" t="s">
        <v>1414</v>
      </c>
      <c r="D717" s="242">
        <v>1443.73</v>
      </c>
      <c r="E717" s="242">
        <v>1015.01</v>
      </c>
      <c r="F717" s="52">
        <f t="shared" si="188"/>
        <v>70.304696861601542</v>
      </c>
    </row>
    <row r="718" spans="1:6" ht="12.75" customHeight="1" x14ac:dyDescent="0.2">
      <c r="A718" s="53">
        <v>32121</v>
      </c>
      <c r="B718" s="85" t="s">
        <v>1415</v>
      </c>
      <c r="C718" s="50" t="s">
        <v>1416</v>
      </c>
      <c r="D718" s="242">
        <v>18020.86</v>
      </c>
      <c r="E718" s="242">
        <v>19010.62</v>
      </c>
      <c r="F718" s="52">
        <f t="shared" si="188"/>
        <v>105.49230169925296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2455.37</v>
      </c>
      <c r="E720" s="242">
        <v>3663.21</v>
      </c>
      <c r="F720" s="52">
        <f t="shared" si="188"/>
        <v>149.1917715049056</v>
      </c>
    </row>
    <row r="721" spans="1:6" ht="12.75" customHeight="1" x14ac:dyDescent="0.2">
      <c r="A721" s="53" t="s">
        <v>1421</v>
      </c>
      <c r="B721" s="85" t="s">
        <v>1422</v>
      </c>
      <c r="C721" s="50" t="s">
        <v>1421</v>
      </c>
      <c r="D721" s="242">
        <v>238.9</v>
      </c>
      <c r="E721" s="242">
        <v>214.54</v>
      </c>
      <c r="F721" s="52">
        <f t="shared" si="188"/>
        <v>89.803264964420251</v>
      </c>
    </row>
    <row r="722" spans="1:6" ht="12.75" customHeight="1" x14ac:dyDescent="0.2">
      <c r="A722" s="53" t="s">
        <v>1423</v>
      </c>
      <c r="B722" s="85" t="s">
        <v>1424</v>
      </c>
      <c r="C722" s="50" t="s">
        <v>1423</v>
      </c>
      <c r="D722" s="242">
        <v>1160.5899999999999</v>
      </c>
      <c r="E722" s="242">
        <v>1049.18</v>
      </c>
      <c r="F722" s="52">
        <f t="shared" si="188"/>
        <v>90.40057212279963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133.55000000000001</v>
      </c>
      <c r="E828" s="242">
        <v>730</v>
      </c>
      <c r="F828" s="52">
        <f t="shared" si="190"/>
        <v>546.61175589666789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3" zoomScale="160" zoomScaleNormal="160" workbookViewId="0">
      <selection activeCell="H292" sqref="H29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237508.72000000003</v>
      </c>
      <c r="E6" s="229">
        <f t="shared" si="0"/>
        <v>259650.33000000002</v>
      </c>
      <c r="F6" s="230">
        <f t="shared" ref="F6:F260" si="1">IF(D6&gt;0,IF(E6/D6&gt;=100,"&gt;&gt;100",E6/D6*100),"-")</f>
        <v>109.32244087711811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119731.34000000003</v>
      </c>
      <c r="E7" s="104">
        <f t="shared" si="2"/>
        <v>120267.15000000004</v>
      </c>
      <c r="F7" s="93">
        <f t="shared" si="1"/>
        <v>100.44751023416258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119731.34000000003</v>
      </c>
      <c r="E12" s="104">
        <f t="shared" si="3"/>
        <v>120267.15000000004</v>
      </c>
      <c r="F12" s="93">
        <f t="shared" si="1"/>
        <v>100.44751023416258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62904.94</v>
      </c>
      <c r="E13" s="104">
        <f t="shared" si="4"/>
        <v>56876.400000000023</v>
      </c>
      <c r="F13" s="93">
        <f t="shared" si="1"/>
        <v>90.416428344101462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482283.89</v>
      </c>
      <c r="E14" s="247">
        <v>0</v>
      </c>
      <c r="F14" s="93">
        <f t="shared" si="1"/>
        <v>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482283.9</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419378.95</v>
      </c>
      <c r="E18" s="247">
        <v>425407.5</v>
      </c>
      <c r="F18" s="93">
        <f t="shared" si="1"/>
        <v>101.43749465727834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33056.400000000023</v>
      </c>
      <c r="E19" s="104">
        <f t="shared" si="5"/>
        <v>44904.080000000016</v>
      </c>
      <c r="F19" s="93">
        <f t="shared" si="1"/>
        <v>135.84080541135751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187283.69</v>
      </c>
      <c r="E20" s="247">
        <v>215472.18</v>
      </c>
      <c r="F20" s="93">
        <f t="shared" si="1"/>
        <v>115.05122522949007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774.41</v>
      </c>
      <c r="E21" s="247">
        <v>774.41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5621.81</v>
      </c>
      <c r="E22" s="247">
        <v>8469.31</v>
      </c>
      <c r="F22" s="93">
        <f t="shared" si="1"/>
        <v>150.65094693701849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4369.8900000000003</v>
      </c>
      <c r="E25" s="247">
        <v>4369.8900000000003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17392.32</v>
      </c>
      <c r="E26" s="247">
        <v>17392.310000000001</v>
      </c>
      <c r="F26" s="93">
        <f t="shared" si="1"/>
        <v>99.999942503357815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182385.72</v>
      </c>
      <c r="E28" s="247">
        <v>201574.02</v>
      </c>
      <c r="F28" s="93">
        <f t="shared" si="1"/>
        <v>110.52072497781076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23770</v>
      </c>
      <c r="E35" s="104">
        <f t="shared" si="7"/>
        <v>18486.669999999998</v>
      </c>
      <c r="F35" s="93">
        <f t="shared" si="1"/>
        <v>77.773117374842229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29755.35</v>
      </c>
      <c r="E36" s="247">
        <v>30412.05</v>
      </c>
      <c r="F36" s="93">
        <f t="shared" si="1"/>
        <v>102.20699806925478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5985.35</v>
      </c>
      <c r="E40" s="247">
        <v>11925.38</v>
      </c>
      <c r="F40" s="93">
        <f t="shared" si="1"/>
        <v>199.24281788032442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597.25</v>
      </c>
      <c r="E47" s="247">
        <v>597.25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597.25</v>
      </c>
      <c r="E50" s="247">
        <v>597.25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17870.27</v>
      </c>
      <c r="E54" s="247">
        <v>20184.47</v>
      </c>
      <c r="F54" s="93">
        <f t="shared" si="1"/>
        <v>112.95000019585602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17870.27</v>
      </c>
      <c r="E55" s="247">
        <v>20184.47</v>
      </c>
      <c r="F55" s="93">
        <f t="shared" si="1"/>
        <v>112.95000019585602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117777.38</v>
      </c>
      <c r="E68" s="104">
        <f t="shared" si="13"/>
        <v>139383.18</v>
      </c>
      <c r="F68" s="93">
        <f t="shared" si="1"/>
        <v>118.3446091261327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14664.19</v>
      </c>
      <c r="E69" s="104">
        <f t="shared" si="14"/>
        <v>19212.87</v>
      </c>
      <c r="F69" s="93">
        <f t="shared" si="1"/>
        <v>131.01896524799528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14664.19</v>
      </c>
      <c r="E70" s="104">
        <f t="shared" si="15"/>
        <v>19212.87</v>
      </c>
      <c r="F70" s="93">
        <f t="shared" si="1"/>
        <v>131.01896524799528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14664.19</v>
      </c>
      <c r="E72" s="247">
        <v>19212.87</v>
      </c>
      <c r="F72" s="93">
        <f t="shared" si="1"/>
        <v>131.01896524799528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10082.380000000001</v>
      </c>
      <c r="E78" s="104">
        <f>E79+SUM(E82:E84)-E85+E86</f>
        <v>11109.81</v>
      </c>
      <c r="F78" s="93">
        <f t="shared" si="1"/>
        <v>110.19035188120263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1356.11</v>
      </c>
      <c r="E84" s="247">
        <v>1396.07</v>
      </c>
      <c r="F84" s="93">
        <f t="shared" si="1"/>
        <v>102.946663618733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8726.27</v>
      </c>
      <c r="E86" s="247">
        <v>9713.74</v>
      </c>
      <c r="F86" s="93">
        <f t="shared" si="1"/>
        <v>111.31606058487762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304.58999999999997</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304.58999999999997</v>
      </c>
      <c r="E165" s="247"/>
      <c r="F165" s="93">
        <f t="shared" si="1"/>
        <v>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92726.22</v>
      </c>
      <c r="E170" s="104">
        <f t="shared" si="29"/>
        <v>109060.5</v>
      </c>
      <c r="F170" s="93">
        <f t="shared" si="1"/>
        <v>117.61559998887046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92726.22</v>
      </c>
      <c r="E173" s="247">
        <v>109060.5</v>
      </c>
      <c r="F173" s="93">
        <f t="shared" si="1"/>
        <v>117.61559998887046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237508.71999999997</v>
      </c>
      <c r="E175" s="104">
        <f t="shared" si="30"/>
        <v>259650.33000000002</v>
      </c>
      <c r="F175" s="93">
        <f t="shared" si="1"/>
        <v>109.32244087711813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105932.2</v>
      </c>
      <c r="E176" s="104">
        <f t="shared" si="31"/>
        <v>121819.30000000002</v>
      </c>
      <c r="F176" s="93">
        <f t="shared" si="1"/>
        <v>114.99742287991754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105932.2</v>
      </c>
      <c r="E177" s="104">
        <f t="shared" si="32"/>
        <v>121819.30000000002</v>
      </c>
      <c r="F177" s="93">
        <f t="shared" si="1"/>
        <v>114.99742287991754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94717.92</v>
      </c>
      <c r="E178" s="247">
        <v>109090.05</v>
      </c>
      <c r="F178" s="93">
        <f t="shared" si="1"/>
        <v>115.17361234283861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2208.1799999999998</v>
      </c>
      <c r="E179" s="247">
        <v>2162.02</v>
      </c>
      <c r="F179" s="93">
        <f t="shared" si="1"/>
        <v>97.90959070365642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1.66</v>
      </c>
      <c r="E180" s="104">
        <f t="shared" si="33"/>
        <v>53.3</v>
      </c>
      <c r="F180" s="93">
        <f t="shared" si="1"/>
        <v>3210.8433734939758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1.66</v>
      </c>
      <c r="E183" s="247">
        <v>53.3</v>
      </c>
      <c r="F183" s="93">
        <f t="shared" si="1"/>
        <v>3210.8433734939758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9004.44</v>
      </c>
      <c r="E188" s="247">
        <v>10513.93</v>
      </c>
      <c r="F188" s="93">
        <f t="shared" si="1"/>
        <v>116.76384094957599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131576.51999999999</v>
      </c>
      <c r="E237" s="104">
        <f t="shared" si="41"/>
        <v>137831.03</v>
      </c>
      <c r="F237" s="93">
        <f t="shared" si="1"/>
        <v>104.75351529285012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119731.33</v>
      </c>
      <c r="E238" s="104">
        <f t="shared" si="42"/>
        <v>120267.15</v>
      </c>
      <c r="F238" s="93">
        <f t="shared" si="1"/>
        <v>100.44751862357163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119731.33</v>
      </c>
      <c r="E239" s="104">
        <f t="shared" si="43"/>
        <v>120267.15</v>
      </c>
      <c r="F239" s="93">
        <f t="shared" si="1"/>
        <v>100.44751862357163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84426.3</v>
      </c>
      <c r="E240" s="247">
        <v>82868.149999999994</v>
      </c>
      <c r="F240" s="93">
        <f t="shared" si="1"/>
        <v>98.154425812809507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35305.03</v>
      </c>
      <c r="E241" s="247">
        <v>37399</v>
      </c>
      <c r="F241" s="93">
        <f t="shared" si="1"/>
        <v>105.93108120854167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11540.6</v>
      </c>
      <c r="E245" s="104">
        <f t="shared" si="45"/>
        <v>17563.88</v>
      </c>
      <c r="F245" s="93">
        <f t="shared" si="1"/>
        <v>152.19208706653035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11540.6</v>
      </c>
      <c r="E246" s="104">
        <f t="shared" si="46"/>
        <v>17563.88</v>
      </c>
      <c r="F246" s="93">
        <f t="shared" si="1"/>
        <v>152.19208706653035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9109.34</v>
      </c>
      <c r="E247" s="247">
        <v>17563.88</v>
      </c>
      <c r="F247" s="93">
        <f t="shared" si="1"/>
        <v>192.81177341058736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2431.2600000000002</v>
      </c>
      <c r="E248" s="247"/>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304.58999999999997</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42065.43</v>
      </c>
      <c r="E259" s="104">
        <f t="shared" si="49"/>
        <v>27885.07</v>
      </c>
      <c r="F259" s="93">
        <f t="shared" si="1"/>
        <v>66.289753843001236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42065.43</v>
      </c>
      <c r="E260" s="248">
        <v>27885.07</v>
      </c>
      <c r="F260" s="97">
        <f t="shared" si="1"/>
        <v>66.289753843001236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304.58999999999997</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8726.27</v>
      </c>
      <c r="E268" s="247">
        <v>9713.74</v>
      </c>
      <c r="F268" s="93">
        <f t="shared" si="50"/>
        <v>111.31606058487762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105932.2</v>
      </c>
      <c r="E288" s="247">
        <v>121819.3</v>
      </c>
      <c r="F288" s="93">
        <f t="shared" si="50"/>
        <v>114.99742287991754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199.08</v>
      </c>
      <c r="E298" s="247">
        <v>300</v>
      </c>
      <c r="F298" s="93">
        <f t="shared" si="50"/>
        <v>150.69318866787219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8805.36</v>
      </c>
      <c r="E302" s="247">
        <v>10213.93</v>
      </c>
      <c r="F302" s="93">
        <f t="shared" si="50"/>
        <v>115.99673380758992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1225437.74</v>
      </c>
      <c r="E114" s="81">
        <f t="shared" si="22"/>
        <v>1353184.92</v>
      </c>
      <c r="F114" s="63">
        <f t="shared" si="1"/>
        <v>110.42461610493568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1225437.74</v>
      </c>
      <c r="E118" s="81">
        <f t="shared" si="24"/>
        <v>1353184.92</v>
      </c>
      <c r="F118" s="63">
        <f t="shared" si="1"/>
        <v>110.42461610493568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1225437.74</v>
      </c>
      <c r="E120" s="249">
        <v>1353184.92</v>
      </c>
      <c r="F120" s="63">
        <f t="shared" si="1"/>
        <v>110.42461610493568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1225437.74</v>
      </c>
      <c r="E141" s="106">
        <f t="shared" si="28"/>
        <v>1353184.92</v>
      </c>
      <c r="F141" s="82">
        <f t="shared" si="1"/>
        <v>110.42461610493568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G24" sqref="G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13440.77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13440.77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13440.77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13440.77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zoomScale="130" zoomScaleNormal="130"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105932.18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1384370.5400000003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7791.46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1366171.8600000003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1179199.3700000001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116610.34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533.87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730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69098.28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10407.219999999999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1368483.42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6382.88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1351693.32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1195410.76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116656.49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482.23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730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38413.839999999997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10407.219999999999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121819.30000000028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121819.29999999999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10213.93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111605.37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abSelected="1" topLeftCell="A3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17458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2024-01-24T12:41:55Z</cp:lastPrinted>
  <dcterms:created xsi:type="dcterms:W3CDTF">2022-04-01T05:14:30Z</dcterms:created>
  <dcterms:modified xsi:type="dcterms:W3CDTF">2024-02-05T12:13:47Z</dcterms:modified>
</cp:coreProperties>
</file>