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ona\Desktop\"/>
    </mc:Choice>
  </mc:AlternateContent>
  <bookViews>
    <workbookView xWindow="0" yWindow="0" windowWidth="20490" windowHeight="7650"/>
  </bookViews>
  <sheets>
    <sheet name="Sažetak općeg dijela" sheetId="9" r:id="rId1"/>
    <sheet name="Opći dio - Prihodi" sheetId="7" r:id="rId2"/>
    <sheet name="Opći dio - Rashodi" sheetId="6" r:id="rId3"/>
    <sheet name="Plan prih. po izvorima" sheetId="2" r:id="rId4"/>
  </sheets>
  <definedNames>
    <definedName name="_xlnm._FilterDatabase" localSheetId="1" hidden="1">'Opći dio - Prihodi'!$A$2:$F$31</definedName>
    <definedName name="_xlnm._FilterDatabase" localSheetId="2" hidden="1">'Opći dio - Rashodi'!$A$2:$F$45</definedName>
    <definedName name="_xlnm.Print_Titles" localSheetId="3">'Plan prih. po izvorima'!$1:$1</definedName>
    <definedName name="_xlnm.Print_Area" localSheetId="3">'Plan prih. po izvorima'!$A$1:$H$43</definedName>
    <definedName name="_xlnm.Print_Area" localSheetId="0">'Sažetak općeg dijela'!$A$2:$H$26</definedName>
  </definedNames>
  <calcPr calcId="162913"/>
</workbook>
</file>

<file path=xl/calcChain.xml><?xml version="1.0" encoding="utf-8"?>
<calcChain xmlns="http://schemas.openxmlformats.org/spreadsheetml/2006/main">
  <c r="D27" i="6" l="1"/>
  <c r="G42" i="2"/>
  <c r="D4" i="6"/>
  <c r="D8" i="6"/>
  <c r="D14" i="6"/>
  <c r="D17" i="6"/>
  <c r="D19" i="6"/>
  <c r="D21" i="6"/>
  <c r="D23" i="6"/>
  <c r="D34" i="6"/>
  <c r="D36" i="6"/>
  <c r="D38" i="6"/>
  <c r="D42" i="6"/>
  <c r="D41" i="6" s="1"/>
  <c r="D44" i="6"/>
  <c r="F42" i="2"/>
  <c r="E42" i="2"/>
  <c r="B43" i="2" s="1"/>
  <c r="D42" i="2"/>
  <c r="C42" i="2"/>
  <c r="C14" i="2"/>
  <c r="D14" i="2"/>
  <c r="E14" i="2"/>
  <c r="F14" i="2"/>
  <c r="G14" i="2"/>
  <c r="G28" i="2"/>
  <c r="F28" i="2"/>
  <c r="E28" i="2"/>
  <c r="D28" i="2"/>
  <c r="C28" i="2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B15" i="2"/>
  <c r="H22" i="9"/>
  <c r="G22" i="9"/>
  <c r="F22" i="9"/>
  <c r="H10" i="9"/>
  <c r="G10" i="9"/>
  <c r="H7" i="9"/>
  <c r="G7" i="9"/>
  <c r="F7" i="9"/>
  <c r="F24" i="9"/>
  <c r="E44" i="6"/>
  <c r="F44" i="6"/>
  <c r="F41" i="6" s="1"/>
  <c r="E42" i="6"/>
  <c r="E41" i="6" s="1"/>
  <c r="F42" i="6"/>
  <c r="F17" i="6"/>
  <c r="E17" i="6"/>
  <c r="A7" i="7"/>
  <c r="A8" i="7"/>
  <c r="A31" i="7"/>
  <c r="A30" i="7"/>
  <c r="A29" i="7"/>
  <c r="A28" i="7"/>
  <c r="A27" i="7"/>
  <c r="A26" i="7"/>
  <c r="A25" i="7"/>
  <c r="F23" i="7"/>
  <c r="E23" i="7"/>
  <c r="D23" i="7"/>
  <c r="D22" i="7" s="1"/>
  <c r="A24" i="7"/>
  <c r="A23" i="7"/>
  <c r="A22" i="7"/>
  <c r="F20" i="7"/>
  <c r="E20" i="7"/>
  <c r="D20" i="7"/>
  <c r="A21" i="7"/>
  <c r="A20" i="7"/>
  <c r="A19" i="7"/>
  <c r="A18" i="7"/>
  <c r="A17" i="7"/>
  <c r="A16" i="7"/>
  <c r="A15" i="7"/>
  <c r="A14" i="7"/>
  <c r="F12" i="7"/>
  <c r="D12" i="7"/>
  <c r="A13" i="7"/>
  <c r="A12" i="7"/>
  <c r="A11" i="7"/>
  <c r="A10" i="7"/>
  <c r="A9" i="7"/>
  <c r="A6" i="7"/>
  <c r="A5" i="7"/>
  <c r="A4" i="7"/>
  <c r="A3" i="7"/>
  <c r="F38" i="6"/>
  <c r="E38" i="6"/>
  <c r="E34" i="6" s="1"/>
  <c r="F36" i="6"/>
  <c r="E36" i="6"/>
  <c r="A3" i="6"/>
  <c r="F34" i="6"/>
  <c r="E27" i="6"/>
  <c r="F23" i="6"/>
  <c r="E8" i="6"/>
  <c r="F14" i="6"/>
  <c r="E4" i="6"/>
  <c r="F8" i="6"/>
  <c r="D9" i="7"/>
  <c r="D3" i="7" s="1"/>
  <c r="F17" i="7"/>
  <c r="D25" i="7"/>
  <c r="F25" i="7"/>
  <c r="F22" i="7" s="1"/>
  <c r="F29" i="7"/>
  <c r="F28" i="7"/>
  <c r="D17" i="7"/>
  <c r="D29" i="7"/>
  <c r="D28" i="7"/>
  <c r="E29" i="7"/>
  <c r="E28" i="7"/>
  <c r="D14" i="7"/>
  <c r="F14" i="7"/>
  <c r="E14" i="6"/>
  <c r="F4" i="6"/>
  <c r="E21" i="6"/>
  <c r="E19" i="6"/>
  <c r="F21" i="6"/>
  <c r="F19" i="6"/>
  <c r="E3" i="7"/>
  <c r="F9" i="7"/>
  <c r="E9" i="7"/>
  <c r="E3" i="6" l="1"/>
  <c r="H13" i="9"/>
  <c r="H24" i="9" s="1"/>
  <c r="G13" i="9"/>
  <c r="G24" i="9" s="1"/>
  <c r="F3" i="6"/>
  <c r="D3" i="6"/>
  <c r="B29" i="2"/>
  <c r="F3" i="7"/>
  <c r="E23" i="6"/>
</calcChain>
</file>

<file path=xl/sharedStrings.xml><?xml version="1.0" encoding="utf-8"?>
<sst xmlns="http://schemas.openxmlformats.org/spreadsheetml/2006/main" count="184" uniqueCount="153">
  <si>
    <t>PRIHODI POSLOVANJA</t>
  </si>
  <si>
    <t>RASHODI  POSLOVANJA</t>
  </si>
  <si>
    <t>RAZLIKA - VIŠAK / MANJAK</t>
  </si>
  <si>
    <t>PRIMICI OD FINANCIJSKE IMOVINE I ZADUŽIVANJA</t>
  </si>
  <si>
    <t>IZDACI ZA FINANCIJSKU IMOVINU I OTPLATE ZAJMOVA</t>
  </si>
  <si>
    <t>NETO FINANCIRANJE</t>
  </si>
  <si>
    <t>VIŠAK / MANJAK + NETO FINANCIRANJE</t>
  </si>
  <si>
    <t>PLAN PRIHODA I PRIMITAKA</t>
  </si>
  <si>
    <t>Izvor prihoda i primitaka</t>
  </si>
  <si>
    <t>Oznaka                           rač.iz                                      računskog                                         plana</t>
  </si>
  <si>
    <t>Opći prihodi i primici</t>
  </si>
  <si>
    <t>Vlastiti prihodi</t>
  </si>
  <si>
    <t>Prihodi za posebne namjene</t>
  </si>
  <si>
    <t>Pomoći</t>
  </si>
  <si>
    <t xml:space="preserve">Donacije </t>
  </si>
  <si>
    <t>Namjenski primici od zaduživanja</t>
  </si>
  <si>
    <t>Ukupno (po izvorima)</t>
  </si>
  <si>
    <t>Naziv</t>
  </si>
  <si>
    <t>Rashodi za zaposlene</t>
  </si>
  <si>
    <t>Plaće (Bruto)</t>
  </si>
  <si>
    <t>Ostali rashodi za zaposlene</t>
  </si>
  <si>
    <t>Doprinosi na plaće</t>
  </si>
  <si>
    <t>Materijalni rashodi</t>
  </si>
  <si>
    <t>Naknade troškova zaposlenima</t>
  </si>
  <si>
    <t>Rashodi za materijal i energiju</t>
  </si>
  <si>
    <t>Rashodi za usluge</t>
  </si>
  <si>
    <t>Ostali nespomenuti rashodi poslovanja</t>
  </si>
  <si>
    <t>Ostali financijski rashodi</t>
  </si>
  <si>
    <t>Postrojenja i oprema</t>
  </si>
  <si>
    <t>Rashodi za nabavu nefinancijske imovine</t>
  </si>
  <si>
    <t>Materijalna imovina - prirodna bogatstva</t>
  </si>
  <si>
    <t>Knjige, umjetnička djela i ostale izložbene vrijednosti</t>
  </si>
  <si>
    <t>OPĆI DIO</t>
  </si>
  <si>
    <t>PRIHODI UKUPNO</t>
  </si>
  <si>
    <t>RASHODI UKUPNO</t>
  </si>
  <si>
    <t>len</t>
  </si>
  <si>
    <t>Račun iz računskog plana</t>
  </si>
  <si>
    <t>Račun iz raču.plana</t>
  </si>
  <si>
    <t>Dodatna ulaganja na građevinskim objektima</t>
  </si>
  <si>
    <t>3</t>
  </si>
  <si>
    <t>Rashodi poslovanja</t>
  </si>
  <si>
    <t>31</t>
  </si>
  <si>
    <t>311</t>
  </si>
  <si>
    <t>32</t>
  </si>
  <si>
    <t>321</t>
  </si>
  <si>
    <t>322</t>
  </si>
  <si>
    <t>323</t>
  </si>
  <si>
    <t>324</t>
  </si>
  <si>
    <t>Naknade troškova osobama izvan radnog odnosa</t>
  </si>
  <si>
    <t>329</t>
  </si>
  <si>
    <t>34</t>
  </si>
  <si>
    <t>Financijski rashodi</t>
  </si>
  <si>
    <t>342</t>
  </si>
  <si>
    <t>Kamate za primljene kredite i zajmove</t>
  </si>
  <si>
    <t>343</t>
  </si>
  <si>
    <t>37</t>
  </si>
  <si>
    <t>Naknade građanima i kućanstvima na temelju osiguranja i druge naknade</t>
  </si>
  <si>
    <t>372</t>
  </si>
  <si>
    <t>Ostale naknade građanima i kućanstvima iz proračuna</t>
  </si>
  <si>
    <t>38</t>
  </si>
  <si>
    <t>Ostali rashodi</t>
  </si>
  <si>
    <t>Kazne, penali i naknade štete</t>
  </si>
  <si>
    <t>4</t>
  </si>
  <si>
    <t>41</t>
  </si>
  <si>
    <t>Rashodi za nabavu neproizvedene dugotrajne imovine</t>
  </si>
  <si>
    <t>411</t>
  </si>
  <si>
    <t>412</t>
  </si>
  <si>
    <t>Nematerijalna imovina</t>
  </si>
  <si>
    <t>42</t>
  </si>
  <si>
    <t>Rashodi za nabavu proizvedene dugotrajne imovine</t>
  </si>
  <si>
    <t>421</t>
  </si>
  <si>
    <t>Građevinski objekti</t>
  </si>
  <si>
    <t>422</t>
  </si>
  <si>
    <t>423</t>
  </si>
  <si>
    <t>Prijevozna sredstva</t>
  </si>
  <si>
    <t>424</t>
  </si>
  <si>
    <t>Višegodišnji nasadi i osnovno stado</t>
  </si>
  <si>
    <t>426</t>
  </si>
  <si>
    <t>Nematerijalna proizvedena imovina</t>
  </si>
  <si>
    <t>43</t>
  </si>
  <si>
    <t>Rashodi za nabavu plemenitih metala i ostalih pohranjenih vrijednosti</t>
  </si>
  <si>
    <t>431</t>
  </si>
  <si>
    <t>Plemeniti metali i ostale pohranjene vrijednosti</t>
  </si>
  <si>
    <t>44</t>
  </si>
  <si>
    <t>Rashodi za nabavu proizvedene kratkotrajne imovine</t>
  </si>
  <si>
    <t>441</t>
  </si>
  <si>
    <t>Rashodi za nabavu zaliha</t>
  </si>
  <si>
    <t>45</t>
  </si>
  <si>
    <t>Rashodi za dodatna ulaganja na nefinancijskoj imovini</t>
  </si>
  <si>
    <t>451</t>
  </si>
  <si>
    <t>Dodatna ulaganja na postrojenjima i opremi</t>
  </si>
  <si>
    <t>5</t>
  </si>
  <si>
    <t>Izdaci za financijsku imovinu i otplate zajmova</t>
  </si>
  <si>
    <t>53</t>
  </si>
  <si>
    <t>Izdaci za dionice i udjele u glavnici</t>
  </si>
  <si>
    <t>532</t>
  </si>
  <si>
    <t>Dionice i udjeli u glavnici trgovačkih društava u javnom sektoru</t>
  </si>
  <si>
    <t>54</t>
  </si>
  <si>
    <t>Izdaci za otplatu glavnice primljenih kredita i zajmova</t>
  </si>
  <si>
    <t>544</t>
  </si>
  <si>
    <t>Otplata glavnice primljenih kredita i zajmova od kreditnih i ostalih financijskih institucij izvan javnog sektora</t>
  </si>
  <si>
    <t>Prihodi poslovanja</t>
  </si>
  <si>
    <t>Pomoći iz inozemstva i od subjekata unutar općeg proračuna</t>
  </si>
  <si>
    <t>Pomoći od međunarodnih organizacija te institucija i tijela EU</t>
  </si>
  <si>
    <t>Pomoći proračunskim korisnicima iz proračuna koji im nije nadležan</t>
  </si>
  <si>
    <t>Prihodi od imovine</t>
  </si>
  <si>
    <t>Prihodi od financijske imovine</t>
  </si>
  <si>
    <t>Prihodi od nefinancijske imovine</t>
  </si>
  <si>
    <t>Prihodi od upravnih i administrativnih pristojbi, pristojbi po posebnim propisima i naknada</t>
  </si>
  <si>
    <t>Prihodi po posebnim propisima</t>
  </si>
  <si>
    <t>Prihodi od prodaje proizvoda i robe te pruženih usluga i prihodi od donacija</t>
  </si>
  <si>
    <t>Prihodi od prodaje proizvoda i robe te pruženih usluga</t>
  </si>
  <si>
    <t>Donacije od pravnih i fizičkih osoba izvan općeg proračuna</t>
  </si>
  <si>
    <t>Prihodi iz nadležnog proračuna i od HZZO-a na temelju ugovornih obaveza</t>
  </si>
  <si>
    <t xml:space="preserve">Prihodi iz nadležnog proračuna za financiranje redovne djelatnosti proračunskih korisnika </t>
  </si>
  <si>
    <t>Prihodi HZZO-a na temelju ugovornih obaveza</t>
  </si>
  <si>
    <t>Kazne, upravne mjere i ostali prihodi</t>
  </si>
  <si>
    <t>Ostali prihodi</t>
  </si>
  <si>
    <t>Prihodi od prodaje nefinancijske imovine</t>
  </si>
  <si>
    <t>Prihodi od prodaje neproizvedene dugotrajne imovine</t>
  </si>
  <si>
    <t>Prihodi od prodaje materijalne imovine - prirodnih bogatstava</t>
  </si>
  <si>
    <t>Prihodi od prodaje proizvedene dugotrajne imovine</t>
  </si>
  <si>
    <t>Prihodi od prodaje građevinskih objekata</t>
  </si>
  <si>
    <t>Prihodi od prodaje prijevoznih sredstava</t>
  </si>
  <si>
    <t>Primici od financijske imovine i zaduživanja</t>
  </si>
  <si>
    <t>Primici od zaduživanja</t>
  </si>
  <si>
    <t xml:space="preserve">Primljeni krediti i zajmovi od kreditnih i ostalih financijskih institucija izvan javnog sektora </t>
  </si>
  <si>
    <t>Primljeni zajmovi od drugih razina vlasti</t>
  </si>
  <si>
    <t>PRIHODI OD PRODAJE NEFINANCIJSKE IMOVINE</t>
  </si>
  <si>
    <t>Prihodi od prodaje nefinancijske imovine i nadoknade šteta s osnova osiguranja</t>
  </si>
  <si>
    <t>Prijenosi između proračunskih korisnika istog proračuna</t>
  </si>
  <si>
    <t>Pomoći temeljem prijenosa EU sredstava</t>
  </si>
  <si>
    <t>369</t>
  </si>
  <si>
    <t>Pomoći dane u inozemstvo i unutar općeg proračuna</t>
  </si>
  <si>
    <t>RASHODI ZA NABAVU NEFINANCIJSKE IMOVINE</t>
  </si>
  <si>
    <t>UKUPAN DONOS VIŠKA/MANJKA IZ PRETHODNE(IH) GODINA</t>
  </si>
  <si>
    <t>VIŠAK/MANJAK IZ PRETHODNE(IH) GODINE KOJI ĆE SE POKRITI/RASPOREDITI</t>
  </si>
  <si>
    <t>Napomena: Redak UKUPAN DONOS VIŠKA/MANJKA IZ PRETHODNE(IH) GODINA služi kao informacija i ne uzima se u obzir kod uravnoteženja proračuna, već se proračun uravnotežuje retkom VIŠAK/MANJAK IZ PRETHODNE(IH) GODINE KOJI ĆE SE POKRITI/RASPOREDITI.</t>
  </si>
  <si>
    <t>Ukupno prihodi i primici za 2020.</t>
  </si>
  <si>
    <t>2021.</t>
  </si>
  <si>
    <t>Projekcija 2022.</t>
  </si>
  <si>
    <t>2022.</t>
  </si>
  <si>
    <t>Ukupno prihodi i primici za 2021.</t>
  </si>
  <si>
    <t>Ukupno prihodi i primici za 2022.</t>
  </si>
  <si>
    <t>PRIJEDLOG FINANCIJSKOG PLANA (proračunski korisnik) ZA 2021. I                                                                                                                                                PROJEKCIJA PLANA ZA  2022. I 2023. GODINU</t>
  </si>
  <si>
    <t>Prijedlog plana 
za 2021.</t>
  </si>
  <si>
    <t>Projekcija plana
za 2022.</t>
  </si>
  <si>
    <t>Projekcija plana 
za 2023.</t>
  </si>
  <si>
    <t>Prijedlog plana 
za 2021</t>
  </si>
  <si>
    <t>Plan 2021.</t>
  </si>
  <si>
    <t>Projekcija 2023.</t>
  </si>
  <si>
    <t>2023.</t>
  </si>
  <si>
    <t xml:space="preserve">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</si>
</sst>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6" x14ac:knownFonts="1">
    <font>
      <sz val="10"/>
      <color indexed="8"/>
      <name val="MS Sans Serif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color indexed="8"/>
      <name val="MS Sans Serif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7.5"/>
      <color indexed="8"/>
      <name val="Arial"/>
      <family val="2"/>
      <charset val="238"/>
    </font>
    <font>
      <b/>
      <sz val="7.5"/>
      <color indexed="8"/>
      <name val="Arial"/>
      <family val="2"/>
      <charset val="238"/>
    </font>
    <font>
      <i/>
      <sz val="9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4"/>
      <color indexed="10"/>
      <name val="Arial"/>
      <family val="2"/>
      <charset val="238"/>
    </font>
    <font>
      <b/>
      <i/>
      <sz val="11"/>
      <color indexed="8"/>
      <name val="Calibri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MS Sans Serif"/>
      <charset val="238"/>
    </font>
    <font>
      <sz val="11"/>
      <color theme="1"/>
      <name val="Calibri"/>
      <family val="2"/>
      <charset val="238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0" borderId="0"/>
    <xf numFmtId="0" fontId="45" fillId="0" borderId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71">
    <xf numFmtId="0" fontId="0" fillId="0" borderId="0" xfId="0" applyNumberFormat="1" applyFill="1" applyBorder="1" applyAlignment="1" applyProtection="1"/>
    <xf numFmtId="0" fontId="18" fillId="0" borderId="0" xfId="0" applyFont="1"/>
    <xf numFmtId="1" fontId="18" fillId="0" borderId="10" xfId="0" applyNumberFormat="1" applyFont="1" applyBorder="1" applyAlignment="1">
      <alignment horizontal="left" wrapText="1"/>
    </xf>
    <xf numFmtId="3" fontId="18" fillId="0" borderId="11" xfId="0" applyNumberFormat="1" applyFont="1" applyBorder="1" applyAlignment="1">
      <alignment horizontal="center" vertical="center" wrapText="1"/>
    </xf>
    <xf numFmtId="3" fontId="18" fillId="0" borderId="12" xfId="0" applyNumberFormat="1" applyFont="1" applyBorder="1"/>
    <xf numFmtId="3" fontId="18" fillId="0" borderId="12" xfId="0" applyNumberFormat="1" applyFont="1" applyBorder="1" applyAlignment="1">
      <alignment horizont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18" fillId="0" borderId="13" xfId="0" applyNumberFormat="1" applyFont="1" applyBorder="1" applyAlignment="1">
      <alignment horizontal="center" vertical="center" wrapText="1"/>
    </xf>
    <xf numFmtId="3" fontId="18" fillId="0" borderId="14" xfId="0" applyNumberFormat="1" applyFont="1" applyBorder="1" applyAlignment="1">
      <alignment horizontal="center" vertical="center" wrapText="1"/>
    </xf>
    <xf numFmtId="0" fontId="21" fillId="0" borderId="0" xfId="0" applyNumberFormat="1" applyFont="1" applyFill="1" applyBorder="1" applyAlignment="1" applyProtection="1"/>
    <xf numFmtId="0" fontId="22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center" vertical="center" wrapText="1"/>
    </xf>
    <xf numFmtId="1" fontId="18" fillId="0" borderId="0" xfId="0" applyNumberFormat="1" applyFont="1" applyAlignment="1">
      <alignment wrapText="1"/>
    </xf>
    <xf numFmtId="0" fontId="18" fillId="0" borderId="0" xfId="0" applyFont="1" applyAlignment="1">
      <alignment horizontal="right"/>
    </xf>
    <xf numFmtId="0" fontId="19" fillId="0" borderId="16" xfId="0" applyFont="1" applyBorder="1" applyAlignment="1">
      <alignment vertical="center" wrapText="1"/>
    </xf>
    <xf numFmtId="0" fontId="19" fillId="0" borderId="17" xfId="0" applyFont="1" applyBorder="1" applyAlignment="1">
      <alignment vertical="center" wrapText="1"/>
    </xf>
    <xf numFmtId="0" fontId="19" fillId="0" borderId="18" xfId="0" applyFont="1" applyBorder="1" applyAlignment="1">
      <alignment vertical="center" wrapText="1"/>
    </xf>
    <xf numFmtId="1" fontId="18" fillId="0" borderId="19" xfId="0" applyNumberFormat="1" applyFont="1" applyBorder="1" applyAlignment="1">
      <alignment horizontal="left" wrapText="1"/>
    </xf>
    <xf numFmtId="3" fontId="18" fillId="0" borderId="20" xfId="0" applyNumberFormat="1" applyFont="1" applyBorder="1"/>
    <xf numFmtId="3" fontId="18" fillId="0" borderId="21" xfId="0" applyNumberFormat="1" applyFont="1" applyBorder="1"/>
    <xf numFmtId="3" fontId="18" fillId="0" borderId="22" xfId="0" applyNumberFormat="1" applyFont="1" applyBorder="1"/>
    <xf numFmtId="3" fontId="18" fillId="0" borderId="23" xfId="0" applyNumberFormat="1" applyFont="1" applyBorder="1"/>
    <xf numFmtId="1" fontId="18" fillId="0" borderId="19" xfId="0" applyNumberFormat="1" applyFont="1" applyBorder="1" applyAlignment="1">
      <alignment wrapText="1"/>
    </xf>
    <xf numFmtId="1" fontId="18" fillId="0" borderId="24" xfId="0" applyNumberFormat="1" applyFont="1" applyBorder="1" applyAlignment="1">
      <alignment wrapText="1"/>
    </xf>
    <xf numFmtId="3" fontId="18" fillId="0" borderId="25" xfId="0" applyNumberFormat="1" applyFont="1" applyBorder="1"/>
    <xf numFmtId="3" fontId="18" fillId="0" borderId="26" xfId="0" applyNumberFormat="1" applyFont="1" applyBorder="1"/>
    <xf numFmtId="3" fontId="18" fillId="0" borderId="27" xfId="0" applyNumberFormat="1" applyFont="1" applyBorder="1"/>
    <xf numFmtId="3" fontId="18" fillId="0" borderId="28" xfId="0" applyNumberFormat="1" applyFont="1" applyBorder="1"/>
    <xf numFmtId="1" fontId="19" fillId="0" borderId="29" xfId="0" applyNumberFormat="1" applyFont="1" applyBorder="1" applyAlignment="1">
      <alignment wrapText="1"/>
    </xf>
    <xf numFmtId="3" fontId="18" fillId="0" borderId="30" xfId="0" applyNumberFormat="1" applyFont="1" applyBorder="1"/>
    <xf numFmtId="3" fontId="18" fillId="0" borderId="29" xfId="0" applyNumberFormat="1" applyFont="1" applyBorder="1"/>
    <xf numFmtId="3" fontId="18" fillId="0" borderId="31" xfId="0" applyNumberFormat="1" applyFont="1" applyBorder="1"/>
    <xf numFmtId="3" fontId="18" fillId="0" borderId="32" xfId="0" applyNumberFormat="1" applyFont="1" applyBorder="1"/>
    <xf numFmtId="0" fontId="21" fillId="0" borderId="0" xfId="0" applyNumberFormat="1" applyFont="1" applyFill="1" applyBorder="1" applyAlignment="1" applyProtection="1">
      <alignment horizontal="left" vertical="center" wrapText="1"/>
    </xf>
    <xf numFmtId="0" fontId="21" fillId="0" borderId="0" xfId="0" applyNumberFormat="1" applyFont="1" applyFill="1" applyBorder="1" applyAlignment="1" applyProtection="1">
      <alignment vertical="center"/>
    </xf>
    <xf numFmtId="0" fontId="22" fillId="0" borderId="0" xfId="0" applyNumberFormat="1" applyFont="1" applyFill="1" applyBorder="1" applyAlignment="1" applyProtection="1">
      <alignment vertical="center"/>
    </xf>
    <xf numFmtId="0" fontId="23" fillId="0" borderId="0" xfId="0" quotePrefix="1" applyNumberFormat="1" applyFont="1" applyFill="1" applyBorder="1" applyAlignment="1" applyProtection="1">
      <alignment horizontal="center" vertical="center"/>
    </xf>
    <xf numFmtId="3" fontId="23" fillId="0" borderId="0" xfId="0" applyNumberFormat="1" applyFont="1" applyFill="1" applyBorder="1" applyAlignment="1" applyProtection="1"/>
    <xf numFmtId="0" fontId="22" fillId="0" borderId="15" xfId="0" quotePrefix="1" applyNumberFormat="1" applyFont="1" applyFill="1" applyBorder="1" applyAlignment="1" applyProtection="1">
      <alignment horizontal="left" vertical="center"/>
    </xf>
    <xf numFmtId="0" fontId="21" fillId="0" borderId="0" xfId="0" quotePrefix="1" applyNumberFormat="1" applyFont="1" applyFill="1" applyBorder="1" applyAlignment="1" applyProtection="1">
      <alignment horizontal="center" vertical="center"/>
    </xf>
    <xf numFmtId="3" fontId="21" fillId="0" borderId="0" xfId="0" quotePrefix="1" applyNumberFormat="1" applyFont="1" applyFill="1" applyBorder="1" applyAlignment="1" applyProtection="1">
      <alignment horizontal="left"/>
    </xf>
    <xf numFmtId="3" fontId="22" fillId="0" borderId="0" xfId="0" quotePrefix="1" applyNumberFormat="1" applyFont="1" applyFill="1" applyBorder="1" applyAlignment="1" applyProtection="1">
      <alignment horizontal="left"/>
    </xf>
    <xf numFmtId="3" fontId="21" fillId="0" borderId="0" xfId="0" applyNumberFormat="1" applyFont="1" applyFill="1" applyBorder="1" applyAlignment="1" applyProtection="1"/>
    <xf numFmtId="3" fontId="22" fillId="0" borderId="0" xfId="0" quotePrefix="1" applyNumberFormat="1" applyFont="1" applyFill="1" applyBorder="1" applyAlignment="1" applyProtection="1">
      <alignment horizontal="left" wrapText="1"/>
    </xf>
    <xf numFmtId="3" fontId="22" fillId="0" borderId="0" xfId="0" applyNumberFormat="1" applyFont="1" applyFill="1" applyBorder="1" applyAlignment="1" applyProtection="1"/>
    <xf numFmtId="3" fontId="21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>
      <alignment horizontal="center" vertical="center"/>
    </xf>
    <xf numFmtId="0" fontId="22" fillId="0" borderId="0" xfId="0" quotePrefix="1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horizontal="center"/>
    </xf>
    <xf numFmtId="1" fontId="19" fillId="19" borderId="10" xfId="0" applyNumberFormat="1" applyFont="1" applyFill="1" applyBorder="1" applyAlignment="1">
      <alignment horizontal="right" vertical="top" wrapText="1"/>
    </xf>
    <xf numFmtId="1" fontId="19" fillId="19" borderId="33" xfId="0" applyNumberFormat="1" applyFont="1" applyFill="1" applyBorder="1" applyAlignment="1">
      <alignment horizontal="left" wrapText="1"/>
    </xf>
    <xf numFmtId="1" fontId="19" fillId="0" borderId="10" xfId="0" applyNumberFormat="1" applyFont="1" applyFill="1" applyBorder="1" applyAlignment="1">
      <alignment horizontal="right" vertical="top" wrapText="1"/>
    </xf>
    <xf numFmtId="1" fontId="19" fillId="0" borderId="33" xfId="0" applyNumberFormat="1" applyFont="1" applyFill="1" applyBorder="1" applyAlignment="1">
      <alignment horizontal="left" wrapText="1"/>
    </xf>
    <xf numFmtId="0" fontId="21" fillId="0" borderId="0" xfId="0" applyNumberFormat="1" applyFont="1" applyFill="1" applyBorder="1" applyAlignment="1" applyProtection="1">
      <alignment vertical="center" wrapText="1"/>
    </xf>
    <xf numFmtId="0" fontId="30" fillId="0" borderId="0" xfId="38" applyFont="1" applyAlignment="1">
      <alignment horizontal="right" vertical="center"/>
    </xf>
    <xf numFmtId="0" fontId="29" fillId="0" borderId="0" xfId="38" applyFont="1" applyAlignment="1">
      <alignment horizontal="right" vertical="center"/>
    </xf>
    <xf numFmtId="4" fontId="32" fillId="18" borderId="34" xfId="38" applyNumberFormat="1" applyFont="1" applyFill="1" applyBorder="1" applyAlignment="1">
      <alignment vertical="center" wrapText="1"/>
    </xf>
    <xf numFmtId="0" fontId="29" fillId="0" borderId="0" xfId="38" applyFont="1" applyAlignment="1">
      <alignment horizontal="left" indent="1"/>
    </xf>
    <xf numFmtId="0" fontId="33" fillId="0" borderId="0" xfId="38" applyFont="1" applyAlignment="1">
      <alignment horizontal="right" vertical="center"/>
    </xf>
    <xf numFmtId="0" fontId="33" fillId="0" borderId="0" xfId="38" applyFont="1" applyAlignment="1">
      <alignment horizontal="left" indent="1"/>
    </xf>
    <xf numFmtId="0" fontId="31" fillId="0" borderId="0" xfId="38" applyFont="1" applyAlignment="1">
      <alignment horizontal="left" vertical="center"/>
    </xf>
    <xf numFmtId="0" fontId="19" fillId="18" borderId="34" xfId="38" applyFont="1" applyFill="1" applyBorder="1" applyAlignment="1">
      <alignment horizontal="left" vertical="center" wrapText="1"/>
    </xf>
    <xf numFmtId="0" fontId="18" fillId="18" borderId="34" xfId="38" applyFont="1" applyFill="1" applyBorder="1" applyAlignment="1">
      <alignment horizontal="left" vertical="center" wrapText="1"/>
    </xf>
    <xf numFmtId="0" fontId="19" fillId="0" borderId="35" xfId="38" applyFont="1" applyBorder="1" applyAlignment="1">
      <alignment horizontal="center" vertical="center" wrapText="1"/>
    </xf>
    <xf numFmtId="0" fontId="30" fillId="0" borderId="0" xfId="38" applyFont="1" applyAlignment="1">
      <alignment horizontal="left" indent="1"/>
    </xf>
    <xf numFmtId="0" fontId="32" fillId="0" borderId="35" xfId="38" applyFont="1" applyBorder="1" applyAlignment="1">
      <alignment horizontal="center" vertical="center" wrapText="1"/>
    </xf>
    <xf numFmtId="4" fontId="34" fillId="18" borderId="34" xfId="38" applyNumberFormat="1" applyFont="1" applyFill="1" applyBorder="1" applyAlignment="1">
      <alignment vertical="center" wrapText="1"/>
    </xf>
    <xf numFmtId="0" fontId="30" fillId="0" borderId="0" xfId="38" applyFont="1" applyAlignment="1"/>
    <xf numFmtId="0" fontId="32" fillId="18" borderId="34" xfId="38" applyFont="1" applyFill="1" applyBorder="1" applyAlignment="1">
      <alignment horizontal="left" wrapText="1" indent="4"/>
    </xf>
    <xf numFmtId="4" fontId="32" fillId="18" borderId="34" xfId="38" applyNumberFormat="1" applyFont="1" applyFill="1" applyBorder="1" applyAlignment="1">
      <alignment horizontal="right" wrapText="1"/>
    </xf>
    <xf numFmtId="4" fontId="35" fillId="18" borderId="34" xfId="38" applyNumberFormat="1" applyFont="1" applyFill="1" applyBorder="1" applyAlignment="1">
      <alignment horizontal="right" wrapText="1"/>
    </xf>
    <xf numFmtId="4" fontId="34" fillId="18" borderId="34" xfId="38" applyNumberFormat="1" applyFont="1" applyFill="1" applyBorder="1" applyAlignment="1">
      <alignment horizontal="right" wrapText="1"/>
    </xf>
    <xf numFmtId="0" fontId="30" fillId="0" borderId="0" xfId="38" applyFont="1" applyAlignment="1">
      <alignment horizontal="right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quotePrefix="1" applyFont="1" applyBorder="1" applyAlignment="1">
      <alignment horizontal="left" vertical="center"/>
    </xf>
    <xf numFmtId="0" fontId="23" fillId="0" borderId="0" xfId="0" quotePrefix="1" applyFont="1" applyBorder="1" applyAlignment="1">
      <alignment horizontal="center" vertical="center"/>
    </xf>
    <xf numFmtId="0" fontId="23" fillId="0" borderId="0" xfId="0" quotePrefix="1" applyFont="1" applyBorder="1" applyAlignment="1">
      <alignment horizontal="left" vertical="center"/>
    </xf>
    <xf numFmtId="0" fontId="21" fillId="0" borderId="0" xfId="0" quotePrefix="1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2" fillId="0" borderId="0" xfId="0" quotePrefix="1" applyFont="1" applyBorder="1" applyAlignment="1">
      <alignment horizontal="left" vertical="center" wrapText="1"/>
    </xf>
    <xf numFmtId="0" fontId="21" fillId="0" borderId="0" xfId="0" quotePrefix="1" applyFont="1" applyBorder="1" applyAlignment="1">
      <alignment horizontal="left" vertical="center" wrapText="1"/>
    </xf>
    <xf numFmtId="0" fontId="22" fillId="0" borderId="0" xfId="0" quotePrefix="1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2" fillId="0" borderId="0" xfId="0" applyFont="1" applyBorder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2" fillId="0" borderId="15" xfId="0" quotePrefix="1" applyFont="1" applyBorder="1" applyAlignment="1">
      <alignment horizontal="left" vertical="center" wrapText="1"/>
    </xf>
    <xf numFmtId="0" fontId="22" fillId="0" borderId="15" xfId="0" quotePrefix="1" applyFont="1" applyBorder="1" applyAlignment="1">
      <alignment horizontal="center" vertical="center" wrapText="1"/>
    </xf>
    <xf numFmtId="0" fontId="36" fillId="0" borderId="0" xfId="38" applyFont="1" applyAlignment="1">
      <alignment horizontal="right" vertical="center"/>
    </xf>
    <xf numFmtId="0" fontId="36" fillId="0" borderId="0" xfId="38" applyFont="1" applyAlignment="1">
      <alignment horizontal="left" indent="1"/>
    </xf>
    <xf numFmtId="0" fontId="32" fillId="0" borderId="35" xfId="38" applyFont="1" applyBorder="1" applyAlignment="1">
      <alignment horizontal="left" vertical="center" wrapText="1"/>
    </xf>
    <xf numFmtId="0" fontId="32" fillId="18" borderId="34" xfId="38" applyFont="1" applyFill="1" applyBorder="1" applyAlignment="1">
      <alignment horizontal="left" wrapText="1"/>
    </xf>
    <xf numFmtId="0" fontId="30" fillId="0" borderId="0" xfId="38" applyFont="1" applyAlignment="1">
      <alignment horizontal="left"/>
    </xf>
    <xf numFmtId="0" fontId="32" fillId="0" borderId="35" xfId="38" applyFont="1" applyBorder="1" applyAlignment="1">
      <alignment vertical="center" wrapText="1"/>
    </xf>
    <xf numFmtId="0" fontId="32" fillId="18" borderId="34" xfId="38" applyFont="1" applyFill="1" applyBorder="1" applyAlignment="1">
      <alignment wrapText="1"/>
    </xf>
    <xf numFmtId="0" fontId="19" fillId="0" borderId="38" xfId="0" applyFont="1" applyBorder="1" applyAlignment="1">
      <alignment vertical="center" wrapText="1"/>
    </xf>
    <xf numFmtId="0" fontId="25" fillId="0" borderId="0" xfId="0" applyNumberFormat="1" applyFont="1" applyFill="1" applyBorder="1" applyAlignment="1" applyProtection="1"/>
    <xf numFmtId="0" fontId="38" fillId="0" borderId="0" xfId="0" applyNumberFormat="1" applyFont="1" applyFill="1" applyBorder="1" applyAlignment="1" applyProtection="1">
      <alignment horizontal="left" wrapText="1"/>
    </xf>
    <xf numFmtId="0" fontId="37" fillId="0" borderId="0" xfId="0" applyNumberFormat="1" applyFont="1" applyFill="1" applyBorder="1" applyAlignment="1" applyProtection="1">
      <alignment wrapText="1"/>
    </xf>
    <xf numFmtId="0" fontId="24" fillId="0" borderId="39" xfId="0" quotePrefix="1" applyFont="1" applyBorder="1" applyAlignment="1">
      <alignment horizontal="left" wrapText="1"/>
    </xf>
    <xf numFmtId="0" fontId="24" fillId="0" borderId="15" xfId="0" quotePrefix="1" applyFont="1" applyBorder="1" applyAlignment="1">
      <alignment horizontal="left" wrapText="1"/>
    </xf>
    <xf numFmtId="0" fontId="24" fillId="0" borderId="15" xfId="0" quotePrefix="1" applyFont="1" applyBorder="1" applyAlignment="1">
      <alignment horizontal="center" wrapText="1"/>
    </xf>
    <xf numFmtId="0" fontId="24" fillId="0" borderId="15" xfId="0" quotePrefix="1" applyNumberFormat="1" applyFont="1" applyFill="1" applyBorder="1" applyAlignment="1" applyProtection="1">
      <alignment horizontal="left"/>
    </xf>
    <xf numFmtId="0" fontId="22" fillId="0" borderId="37" xfId="0" applyNumberFormat="1" applyFont="1" applyFill="1" applyBorder="1" applyAlignment="1" applyProtection="1">
      <alignment horizontal="center" wrapText="1"/>
    </xf>
    <xf numFmtId="0" fontId="22" fillId="0" borderId="37" xfId="0" applyNumberFormat="1" applyFont="1" applyFill="1" applyBorder="1" applyAlignment="1" applyProtection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3" fontId="24" fillId="21" borderId="37" xfId="0" applyNumberFormat="1" applyFont="1" applyFill="1" applyBorder="1" applyAlignment="1">
      <alignment horizontal="right"/>
    </xf>
    <xf numFmtId="0" fontId="22" fillId="0" borderId="0" xfId="0" applyFont="1" applyBorder="1" applyAlignment="1">
      <alignment horizontal="center" vertical="center" wrapText="1"/>
    </xf>
    <xf numFmtId="3" fontId="24" fillId="0" borderId="37" xfId="0" applyNumberFormat="1" applyFont="1" applyFill="1" applyBorder="1" applyAlignment="1">
      <alignment horizontal="right"/>
    </xf>
    <xf numFmtId="0" fontId="26" fillId="21" borderId="39" xfId="0" applyFont="1" applyFill="1" applyBorder="1" applyAlignment="1">
      <alignment horizontal="left"/>
    </xf>
    <xf numFmtId="0" fontId="18" fillId="21" borderId="15" xfId="0" applyNumberFormat="1" applyFont="1" applyFill="1" applyBorder="1" applyAlignment="1" applyProtection="1"/>
    <xf numFmtId="3" fontId="24" fillId="0" borderId="37" xfId="0" applyNumberFormat="1" applyFont="1" applyFill="1" applyBorder="1" applyAlignment="1" applyProtection="1">
      <alignment horizontal="right" wrapText="1"/>
    </xf>
    <xf numFmtId="3" fontId="24" fillId="0" borderId="37" xfId="0" applyNumberFormat="1" applyFont="1" applyBorder="1" applyAlignment="1">
      <alignment horizontal="right"/>
    </xf>
    <xf numFmtId="3" fontId="24" fillId="21" borderId="37" xfId="0" applyNumberFormat="1" applyFont="1" applyFill="1" applyBorder="1" applyAlignment="1" applyProtection="1">
      <alignment horizontal="right" wrapText="1"/>
    </xf>
    <xf numFmtId="3" fontId="24" fillId="20" borderId="39" xfId="0" quotePrefix="1" applyNumberFormat="1" applyFont="1" applyFill="1" applyBorder="1" applyAlignment="1">
      <alignment horizontal="right"/>
    </xf>
    <xf numFmtId="3" fontId="24" fillId="20" borderId="37" xfId="0" applyNumberFormat="1" applyFont="1" applyFill="1" applyBorder="1" applyAlignment="1" applyProtection="1">
      <alignment horizontal="right" wrapText="1"/>
    </xf>
    <xf numFmtId="3" fontId="24" fillId="21" borderId="39" xfId="0" quotePrefix="1" applyNumberFormat="1" applyFont="1" applyFill="1" applyBorder="1" applyAlignment="1">
      <alignment horizontal="right"/>
    </xf>
    <xf numFmtId="0" fontId="37" fillId="0" borderId="0" xfId="0" applyNumberFormat="1" applyFont="1" applyFill="1" applyBorder="1" applyAlignment="1" applyProtection="1"/>
    <xf numFmtId="3" fontId="37" fillId="0" borderId="0" xfId="0" applyNumberFormat="1" applyFont="1" applyFill="1" applyBorder="1" applyAlignment="1" applyProtection="1"/>
    <xf numFmtId="0" fontId="40" fillId="0" borderId="0" xfId="0" applyNumberFormat="1" applyFont="1" applyFill="1" applyBorder="1" applyAlignment="1" applyProtection="1"/>
    <xf numFmtId="0" fontId="38" fillId="0" borderId="0" xfId="0" quotePrefix="1" applyNumberFormat="1" applyFont="1" applyFill="1" applyBorder="1" applyAlignment="1" applyProtection="1">
      <alignment horizontal="left" wrapText="1"/>
    </xf>
    <xf numFmtId="0" fontId="42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horizontal="right"/>
    </xf>
    <xf numFmtId="3" fontId="18" fillId="0" borderId="40" xfId="0" applyNumberFormat="1" applyFont="1" applyBorder="1" applyAlignment="1">
      <alignment horizontal="center" vertical="center" wrapText="1"/>
    </xf>
    <xf numFmtId="3" fontId="18" fillId="0" borderId="41" xfId="0" applyNumberFormat="1" applyFont="1" applyBorder="1"/>
    <xf numFmtId="3" fontId="18" fillId="0" borderId="42" xfId="0" applyNumberFormat="1" applyFont="1" applyBorder="1"/>
    <xf numFmtId="0" fontId="21" fillId="0" borderId="43" xfId="0" applyNumberFormat="1" applyFont="1" applyFill="1" applyBorder="1" applyAlignment="1" applyProtection="1"/>
    <xf numFmtId="0" fontId="18" fillId="0" borderId="43" xfId="0" applyFont="1" applyBorder="1"/>
    <xf numFmtId="0" fontId="43" fillId="18" borderId="34" xfId="38" applyFont="1" applyFill="1" applyBorder="1" applyAlignment="1">
      <alignment horizontal="left" wrapText="1"/>
    </xf>
    <xf numFmtId="0" fontId="43" fillId="18" borderId="34" xfId="38" applyFont="1" applyFill="1" applyBorder="1" applyAlignment="1">
      <alignment horizontal="left" wrapText="1" indent="5"/>
    </xf>
    <xf numFmtId="0" fontId="43" fillId="18" borderId="34" xfId="38" applyFont="1" applyFill="1" applyBorder="1" applyAlignment="1">
      <alignment wrapText="1"/>
    </xf>
    <xf numFmtId="0" fontId="20" fillId="0" borderId="0" xfId="38" applyFont="1" applyAlignment="1">
      <alignment horizontal="left" indent="1"/>
    </xf>
    <xf numFmtId="0" fontId="24" fillId="20" borderId="39" xfId="0" applyNumberFormat="1" applyFont="1" applyFill="1" applyBorder="1" applyAlignment="1" applyProtection="1">
      <alignment horizontal="left" wrapText="1"/>
    </xf>
    <xf numFmtId="0" fontId="24" fillId="20" borderId="15" xfId="0" applyNumberFormat="1" applyFont="1" applyFill="1" applyBorder="1" applyAlignment="1" applyProtection="1">
      <alignment horizontal="left" wrapText="1"/>
    </xf>
    <xf numFmtId="0" fontId="24" fillId="20" borderId="44" xfId="0" applyNumberFormat="1" applyFont="1" applyFill="1" applyBorder="1" applyAlignment="1" applyProtection="1">
      <alignment horizontal="left" wrapText="1"/>
    </xf>
    <xf numFmtId="0" fontId="24" fillId="21" borderId="39" xfId="0" applyNumberFormat="1" applyFont="1" applyFill="1" applyBorder="1" applyAlignment="1" applyProtection="1">
      <alignment horizontal="left" wrapText="1"/>
    </xf>
    <xf numFmtId="0" fontId="24" fillId="21" borderId="15" xfId="0" applyNumberFormat="1" applyFont="1" applyFill="1" applyBorder="1" applyAlignment="1" applyProtection="1">
      <alignment horizontal="left" wrapText="1"/>
    </xf>
    <xf numFmtId="0" fontId="24" fillId="21" borderId="44" xfId="0" applyNumberFormat="1" applyFont="1" applyFill="1" applyBorder="1" applyAlignment="1" applyProtection="1">
      <alignment horizontal="left" wrapText="1"/>
    </xf>
    <xf numFmtId="0" fontId="26" fillId="0" borderId="39" xfId="0" quotePrefix="1" applyFont="1" applyBorder="1" applyAlignment="1">
      <alignment horizontal="left"/>
    </xf>
    <xf numFmtId="0" fontId="18" fillId="0" borderId="15" xfId="0" applyNumberFormat="1" applyFont="1" applyFill="1" applyBorder="1" applyAlignment="1" applyProtection="1"/>
    <xf numFmtId="0" fontId="26" fillId="21" borderId="39" xfId="0" quotePrefix="1" applyNumberFormat="1" applyFont="1" applyFill="1" applyBorder="1" applyAlignment="1" applyProtection="1">
      <alignment horizontal="left" wrapText="1"/>
    </xf>
    <xf numFmtId="0" fontId="27" fillId="21" borderId="15" xfId="0" applyNumberFormat="1" applyFont="1" applyFill="1" applyBorder="1" applyAlignment="1" applyProtection="1">
      <alignment wrapText="1"/>
    </xf>
    <xf numFmtId="0" fontId="38" fillId="0" borderId="0" xfId="0" applyNumberFormat="1" applyFont="1" applyFill="1" applyBorder="1" applyAlignment="1" applyProtection="1">
      <alignment horizontal="center" vertical="center" wrapText="1"/>
    </xf>
    <xf numFmtId="0" fontId="37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0" applyNumberFormat="1" applyFont="1" applyFill="1" applyBorder="1" applyAlignment="1" applyProtection="1"/>
    <xf numFmtId="0" fontId="26" fillId="0" borderId="39" xfId="0" quotePrefix="1" applyFont="1" applyFill="1" applyBorder="1" applyAlignment="1">
      <alignment horizontal="left"/>
    </xf>
    <xf numFmtId="0" fontId="26" fillId="0" borderId="39" xfId="0" quotePrefix="1" applyNumberFormat="1" applyFont="1" applyFill="1" applyBorder="1" applyAlignment="1" applyProtection="1">
      <alignment horizontal="left" wrapText="1"/>
    </xf>
    <xf numFmtId="0" fontId="27" fillId="0" borderId="15" xfId="0" applyNumberFormat="1" applyFont="1" applyFill="1" applyBorder="1" applyAlignment="1" applyProtection="1">
      <alignment wrapText="1"/>
    </xf>
    <xf numFmtId="0" fontId="18" fillId="0" borderId="15" xfId="0" applyNumberFormat="1" applyFont="1" applyFill="1" applyBorder="1" applyAlignment="1" applyProtection="1">
      <alignment wrapText="1"/>
    </xf>
    <xf numFmtId="0" fontId="39" fillId="0" borderId="0" xfId="0" applyNumberFormat="1" applyFont="1" applyFill="1" applyBorder="1" applyAlignment="1" applyProtection="1">
      <alignment horizontal="left"/>
    </xf>
    <xf numFmtId="0" fontId="21" fillId="0" borderId="0" xfId="0" applyNumberFormat="1" applyFont="1" applyFill="1" applyBorder="1" applyAlignment="1" applyProtection="1">
      <alignment vertical="center" wrapText="1"/>
    </xf>
    <xf numFmtId="0" fontId="26" fillId="21" borderId="39" xfId="0" applyNumberFormat="1" applyFont="1" applyFill="1" applyBorder="1" applyAlignment="1" applyProtection="1">
      <alignment horizontal="left" wrapText="1"/>
    </xf>
    <xf numFmtId="0" fontId="18" fillId="21" borderId="15" xfId="0" applyNumberFormat="1" applyFont="1" applyFill="1" applyBorder="1" applyAlignment="1" applyProtection="1"/>
    <xf numFmtId="0" fontId="26" fillId="0" borderId="39" xfId="0" applyNumberFormat="1" applyFont="1" applyFill="1" applyBorder="1" applyAlignment="1" applyProtection="1">
      <alignment horizontal="left" wrapText="1"/>
    </xf>
    <xf numFmtId="0" fontId="41" fillId="0" borderId="0" xfId="0" applyNumberFormat="1" applyFont="1" applyFill="1" applyBorder="1" applyAlignment="1" applyProtection="1">
      <alignment wrapText="1"/>
    </xf>
    <xf numFmtId="0" fontId="0" fillId="0" borderId="0" xfId="0" applyNumberFormat="1" applyFill="1" applyBorder="1" applyAlignment="1" applyProtection="1">
      <alignment wrapText="1"/>
    </xf>
    <xf numFmtId="0" fontId="38" fillId="0" borderId="0" xfId="0" quotePrefix="1" applyNumberFormat="1" applyFont="1" applyFill="1" applyBorder="1" applyAlignment="1" applyProtection="1">
      <alignment horizontal="center" vertical="center" wrapText="1"/>
    </xf>
    <xf numFmtId="0" fontId="30" fillId="0" borderId="0" xfId="38" applyFont="1" applyAlignment="1">
      <alignment horizontal="left" wrapText="1" indent="1"/>
    </xf>
    <xf numFmtId="0" fontId="30" fillId="0" borderId="0" xfId="38" applyFont="1" applyAlignment="1">
      <alignment horizontal="left" indent="1"/>
    </xf>
    <xf numFmtId="0" fontId="22" fillId="0" borderId="36" xfId="0" quotePrefix="1" applyNumberFormat="1" applyFont="1" applyFill="1" applyBorder="1" applyAlignment="1" applyProtection="1">
      <alignment horizontal="left" wrapText="1"/>
    </xf>
    <xf numFmtId="0" fontId="21" fillId="0" borderId="36" xfId="0" applyNumberFormat="1" applyFont="1" applyFill="1" applyBorder="1" applyAlignment="1" applyProtection="1">
      <alignment wrapText="1"/>
    </xf>
    <xf numFmtId="0" fontId="24" fillId="0" borderId="0" xfId="0" applyNumberFormat="1" applyFont="1" applyFill="1" applyBorder="1" applyAlignment="1" applyProtection="1">
      <alignment horizontal="center" vertical="center" wrapText="1"/>
    </xf>
    <xf numFmtId="0" fontId="19" fillId="0" borderId="3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32" xfId="0" applyFont="1" applyFill="1" applyBorder="1" applyAlignment="1">
      <alignment horizontal="center" vertical="center"/>
    </xf>
    <xf numFmtId="3" fontId="19" fillId="0" borderId="30" xfId="0" applyNumberFormat="1" applyFont="1" applyBorder="1" applyAlignment="1">
      <alignment horizontal="center"/>
    </xf>
    <xf numFmtId="3" fontId="19" fillId="0" borderId="31" xfId="0" applyNumberFormat="1" applyFont="1" applyBorder="1" applyAlignment="1">
      <alignment horizontal="center"/>
    </xf>
    <xf numFmtId="3" fontId="19" fillId="0" borderId="32" xfId="0" applyNumberFormat="1" applyFont="1" applyBorder="1" applyAlignment="1">
      <alignment horizontal="center"/>
    </xf>
  </cellXfs>
  <cellStyles count="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rmal 2" xfId="37"/>
    <cellStyle name="Normal_Podaci" xfId="44"/>
    <cellStyle name="Normalno" xfId="0" builtinId="0"/>
    <cellStyle name="Normalno 2" xfId="38"/>
    <cellStyle name="Note" xfId="39"/>
    <cellStyle name="Output" xfId="40"/>
    <cellStyle name="Title" xfId="41"/>
    <cellStyle name="Total" xfId="42"/>
    <cellStyle name="Warning Text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19050</xdr:rowOff>
    </xdr:from>
    <xdr:to>
      <xdr:col>1</xdr:col>
      <xdr:colOff>0</xdr:colOff>
      <xdr:row>4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>
          <a:off x="19050" y="495300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2</xdr:row>
      <xdr:rowOff>19050</xdr:rowOff>
    </xdr:from>
    <xdr:to>
      <xdr:col>0</xdr:col>
      <xdr:colOff>1085850</xdr:colOff>
      <xdr:row>4</xdr:row>
      <xdr:rowOff>0</xdr:rowOff>
    </xdr:to>
    <xdr:sp macro="" textlink="">
      <xdr:nvSpPr>
        <xdr:cNvPr id="3074" name="Line 2"/>
        <xdr:cNvSpPr>
          <a:spLocks noChangeShapeType="1"/>
        </xdr:cNvSpPr>
      </xdr:nvSpPr>
      <xdr:spPr bwMode="auto">
        <a:xfrm>
          <a:off x="9525" y="495300"/>
          <a:ext cx="105727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16</xdr:row>
      <xdr:rowOff>19050</xdr:rowOff>
    </xdr:from>
    <xdr:to>
      <xdr:col>1</xdr:col>
      <xdr:colOff>0</xdr:colOff>
      <xdr:row>18</xdr:row>
      <xdr:rowOff>0</xdr:rowOff>
    </xdr:to>
    <xdr:sp macro="" textlink="">
      <xdr:nvSpPr>
        <xdr:cNvPr id="3075" name="Line 1"/>
        <xdr:cNvSpPr>
          <a:spLocks noChangeShapeType="1"/>
        </xdr:cNvSpPr>
      </xdr:nvSpPr>
      <xdr:spPr bwMode="auto">
        <a:xfrm>
          <a:off x="19050" y="4352925"/>
          <a:ext cx="1047750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16</xdr:row>
      <xdr:rowOff>19050</xdr:rowOff>
    </xdr:from>
    <xdr:to>
      <xdr:col>0</xdr:col>
      <xdr:colOff>1085850</xdr:colOff>
      <xdr:row>18</xdr:row>
      <xdr:rowOff>0</xdr:rowOff>
    </xdr:to>
    <xdr:sp macro="" textlink="">
      <xdr:nvSpPr>
        <xdr:cNvPr id="3076" name="Line 2"/>
        <xdr:cNvSpPr>
          <a:spLocks noChangeShapeType="1"/>
        </xdr:cNvSpPr>
      </xdr:nvSpPr>
      <xdr:spPr bwMode="auto">
        <a:xfrm>
          <a:off x="9525" y="4352925"/>
          <a:ext cx="1057275" cy="14287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30</xdr:row>
      <xdr:rowOff>19050</xdr:rowOff>
    </xdr:from>
    <xdr:to>
      <xdr:col>1</xdr:col>
      <xdr:colOff>0</xdr:colOff>
      <xdr:row>32</xdr:row>
      <xdr:rowOff>0</xdr:rowOff>
    </xdr:to>
    <xdr:sp macro="" textlink="">
      <xdr:nvSpPr>
        <xdr:cNvPr id="3077" name="Line 1"/>
        <xdr:cNvSpPr>
          <a:spLocks noChangeShapeType="1"/>
        </xdr:cNvSpPr>
      </xdr:nvSpPr>
      <xdr:spPr bwMode="auto">
        <a:xfrm>
          <a:off x="19050" y="8181975"/>
          <a:ext cx="1047750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9525</xdr:colOff>
      <xdr:row>30</xdr:row>
      <xdr:rowOff>19050</xdr:rowOff>
    </xdr:from>
    <xdr:to>
      <xdr:col>0</xdr:col>
      <xdr:colOff>1085850</xdr:colOff>
      <xdr:row>32</xdr:row>
      <xdr:rowOff>0</xdr:rowOff>
    </xdr:to>
    <xdr:sp macro="" textlink="">
      <xdr:nvSpPr>
        <xdr:cNvPr id="3078" name="Line 2"/>
        <xdr:cNvSpPr>
          <a:spLocks noChangeShapeType="1"/>
        </xdr:cNvSpPr>
      </xdr:nvSpPr>
      <xdr:spPr bwMode="auto">
        <a:xfrm>
          <a:off x="9525" y="8181975"/>
          <a:ext cx="1057275" cy="14573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view="pageBreakPreview" topLeftCell="A10" zoomScale="70" zoomScaleNormal="100" zoomScaleSheetLayoutView="70" workbookViewId="0">
      <selection activeCell="G17" sqref="G17"/>
    </sheetView>
  </sheetViews>
  <sheetFormatPr defaultColWidth="11.42578125" defaultRowHeight="12.75" x14ac:dyDescent="0.2"/>
  <cols>
    <col min="1" max="2" width="4.28515625" style="9" customWidth="1"/>
    <col min="3" max="3" width="5.5703125" style="9" customWidth="1"/>
    <col min="4" max="4" width="5.28515625" style="49" customWidth="1"/>
    <col min="5" max="5" width="44.7109375" style="9" customWidth="1"/>
    <col min="6" max="6" width="15.85546875" style="9" bestFit="1" customWidth="1"/>
    <col min="7" max="7" width="17.28515625" style="9" customWidth="1"/>
    <col min="8" max="8" width="16.7109375" style="9" customWidth="1"/>
    <col min="9" max="9" width="11.42578125" style="9"/>
    <col min="10" max="10" width="16.28515625" style="9" bestFit="1" customWidth="1"/>
    <col min="11" max="11" width="21.7109375" style="9" bestFit="1" customWidth="1"/>
    <col min="12" max="16384" width="11.42578125" style="9"/>
  </cols>
  <sheetData>
    <row r="2" spans="1:10" ht="15" x14ac:dyDescent="0.25">
      <c r="A2" s="152"/>
      <c r="B2" s="152"/>
      <c r="C2" s="152"/>
      <c r="D2" s="152"/>
      <c r="E2" s="152"/>
      <c r="F2" s="152"/>
      <c r="G2" s="152"/>
      <c r="H2" s="152"/>
    </row>
    <row r="3" spans="1:10" ht="48" customHeight="1" x14ac:dyDescent="0.2">
      <c r="A3" s="145" t="s">
        <v>144</v>
      </c>
      <c r="B3" s="145"/>
      <c r="C3" s="145"/>
      <c r="D3" s="145"/>
      <c r="E3" s="145"/>
      <c r="F3" s="145"/>
      <c r="G3" s="145"/>
      <c r="H3" s="145"/>
    </row>
    <row r="4" spans="1:10" s="99" customFormat="1" ht="26.25" customHeight="1" x14ac:dyDescent="0.2">
      <c r="A4" s="145" t="s">
        <v>32</v>
      </c>
      <c r="B4" s="145"/>
      <c r="C4" s="145"/>
      <c r="D4" s="145"/>
      <c r="E4" s="145"/>
      <c r="F4" s="145"/>
      <c r="G4" s="153"/>
      <c r="H4" s="153"/>
    </row>
    <row r="5" spans="1:10" ht="15.75" customHeight="1" x14ac:dyDescent="0.25">
      <c r="A5" s="100"/>
      <c r="B5" s="101"/>
      <c r="C5" s="101"/>
      <c r="D5" s="101"/>
      <c r="E5" s="101"/>
    </row>
    <row r="6" spans="1:10" ht="27.75" customHeight="1" x14ac:dyDescent="0.25">
      <c r="A6" s="102"/>
      <c r="B6" s="103"/>
      <c r="C6" s="103"/>
      <c r="D6" s="104"/>
      <c r="E6" s="105"/>
      <c r="F6" s="106" t="s">
        <v>145</v>
      </c>
      <c r="G6" s="106" t="s">
        <v>146</v>
      </c>
      <c r="H6" s="107" t="s">
        <v>147</v>
      </c>
      <c r="I6" s="108"/>
    </row>
    <row r="7" spans="1:10" ht="27.75" customHeight="1" x14ac:dyDescent="0.25">
      <c r="A7" s="154" t="s">
        <v>33</v>
      </c>
      <c r="B7" s="144"/>
      <c r="C7" s="144"/>
      <c r="D7" s="144"/>
      <c r="E7" s="155"/>
      <c r="F7" s="109">
        <f>+F8+F9</f>
        <v>7487370.8799999999</v>
      </c>
      <c r="G7" s="109">
        <f>G8+G9</f>
        <v>7487371</v>
      </c>
      <c r="H7" s="109">
        <f>+H8+H9</f>
        <v>7487371</v>
      </c>
      <c r="I7" s="110"/>
    </row>
    <row r="8" spans="1:10" ht="22.5" customHeight="1" x14ac:dyDescent="0.25">
      <c r="A8" s="156" t="s">
        <v>0</v>
      </c>
      <c r="B8" s="150"/>
      <c r="C8" s="150"/>
      <c r="D8" s="150"/>
      <c r="E8" s="142"/>
      <c r="F8" s="111">
        <v>7477370.8799999999</v>
      </c>
      <c r="G8" s="111">
        <v>7477371</v>
      </c>
      <c r="H8" s="111">
        <v>7477371</v>
      </c>
    </row>
    <row r="9" spans="1:10" ht="22.5" customHeight="1" x14ac:dyDescent="0.25">
      <c r="A9" s="148" t="s">
        <v>128</v>
      </c>
      <c r="B9" s="142"/>
      <c r="C9" s="142"/>
      <c r="D9" s="142"/>
      <c r="E9" s="142"/>
      <c r="F9" s="111">
        <v>10000</v>
      </c>
      <c r="G9" s="111">
        <v>10000</v>
      </c>
      <c r="H9" s="111">
        <v>10000</v>
      </c>
    </row>
    <row r="10" spans="1:10" ht="22.5" customHeight="1" x14ac:dyDescent="0.25">
      <c r="A10" s="112" t="s">
        <v>34</v>
      </c>
      <c r="B10" s="113"/>
      <c r="C10" s="113"/>
      <c r="D10" s="113"/>
      <c r="E10" s="113"/>
      <c r="F10" s="109">
        <v>7550051</v>
      </c>
      <c r="G10" s="109">
        <f>+G11+G12</f>
        <v>7487371</v>
      </c>
      <c r="H10" s="109">
        <f>+H11+H12</f>
        <v>7487371</v>
      </c>
    </row>
    <row r="11" spans="1:10" ht="22.5" customHeight="1" x14ac:dyDescent="0.25">
      <c r="A11" s="149" t="s">
        <v>1</v>
      </c>
      <c r="B11" s="150"/>
      <c r="C11" s="150"/>
      <c r="D11" s="150"/>
      <c r="E11" s="151"/>
      <c r="F11" s="111">
        <v>7540050.6100000003</v>
      </c>
      <c r="G11" s="111">
        <v>7477371</v>
      </c>
      <c r="H11" s="114">
        <v>7477371</v>
      </c>
      <c r="I11" s="42"/>
      <c r="J11" s="42"/>
    </row>
    <row r="12" spans="1:10" ht="22.5" customHeight="1" x14ac:dyDescent="0.25">
      <c r="A12" s="141" t="s">
        <v>134</v>
      </c>
      <c r="B12" s="142"/>
      <c r="C12" s="142"/>
      <c r="D12" s="142"/>
      <c r="E12" s="142"/>
      <c r="F12" s="115">
        <v>10000</v>
      </c>
      <c r="G12" s="115">
        <v>10000</v>
      </c>
      <c r="H12" s="114">
        <v>10000</v>
      </c>
      <c r="I12" s="42"/>
      <c r="J12" s="42"/>
    </row>
    <row r="13" spans="1:10" ht="22.5" customHeight="1" x14ac:dyDescent="0.25">
      <c r="A13" s="143" t="s">
        <v>2</v>
      </c>
      <c r="B13" s="144"/>
      <c r="C13" s="144"/>
      <c r="D13" s="144"/>
      <c r="E13" s="144"/>
      <c r="F13" s="116">
        <v>-62679.73</v>
      </c>
      <c r="G13" s="116">
        <f>+G7-G10</f>
        <v>0</v>
      </c>
      <c r="H13" s="116">
        <f>+H7-H10</f>
        <v>0</v>
      </c>
      <c r="J13" s="42"/>
    </row>
    <row r="14" spans="1:10" ht="25.5" customHeight="1" x14ac:dyDescent="0.2">
      <c r="A14" s="145"/>
      <c r="B14" s="146"/>
      <c r="C14" s="146"/>
      <c r="D14" s="146"/>
      <c r="E14" s="146"/>
      <c r="F14" s="147"/>
      <c r="G14" s="147"/>
      <c r="H14" s="147"/>
    </row>
    <row r="15" spans="1:10" ht="27.75" customHeight="1" x14ac:dyDescent="0.25">
      <c r="A15" s="102"/>
      <c r="B15" s="103"/>
      <c r="C15" s="103"/>
      <c r="D15" s="104"/>
      <c r="E15" s="105"/>
      <c r="F15" s="106" t="s">
        <v>145</v>
      </c>
      <c r="G15" s="106" t="s">
        <v>146</v>
      </c>
      <c r="H15" s="107" t="s">
        <v>147</v>
      </c>
      <c r="J15" s="42"/>
    </row>
    <row r="16" spans="1:10" ht="30.75" customHeight="1" x14ac:dyDescent="0.25">
      <c r="A16" s="135" t="s">
        <v>135</v>
      </c>
      <c r="B16" s="136"/>
      <c r="C16" s="136"/>
      <c r="D16" s="136"/>
      <c r="E16" s="137"/>
      <c r="F16" s="117">
        <v>62680</v>
      </c>
      <c r="G16" s="117">
        <v>0</v>
      </c>
      <c r="H16" s="118">
        <v>0</v>
      </c>
      <c r="J16" s="42"/>
    </row>
    <row r="17" spans="1:11" ht="34.5" customHeight="1" x14ac:dyDescent="0.25">
      <c r="A17" s="138" t="s">
        <v>136</v>
      </c>
      <c r="B17" s="139"/>
      <c r="C17" s="139"/>
      <c r="D17" s="139"/>
      <c r="E17" s="140"/>
      <c r="F17" s="119">
        <v>62680</v>
      </c>
      <c r="G17" s="119">
        <v>0</v>
      </c>
      <c r="H17" s="116">
        <v>0</v>
      </c>
      <c r="J17" s="42"/>
    </row>
    <row r="18" spans="1:11" s="120" customFormat="1" ht="25.5" customHeight="1" x14ac:dyDescent="0.25">
      <c r="A18" s="159"/>
      <c r="B18" s="146"/>
      <c r="C18" s="146"/>
      <c r="D18" s="146"/>
      <c r="E18" s="146"/>
      <c r="F18" s="147"/>
      <c r="G18" s="147"/>
      <c r="H18" s="147"/>
      <c r="J18" s="121"/>
    </row>
    <row r="19" spans="1:11" s="120" customFormat="1" ht="27.75" customHeight="1" x14ac:dyDescent="0.25">
      <c r="A19" s="102"/>
      <c r="B19" s="103"/>
      <c r="C19" s="103"/>
      <c r="D19" s="104"/>
      <c r="E19" s="105"/>
      <c r="F19" s="106" t="s">
        <v>148</v>
      </c>
      <c r="G19" s="106" t="s">
        <v>146</v>
      </c>
      <c r="H19" s="107" t="s">
        <v>147</v>
      </c>
      <c r="J19" s="121"/>
      <c r="K19" s="121"/>
    </row>
    <row r="20" spans="1:11" s="120" customFormat="1" ht="22.5" customHeight="1" x14ac:dyDescent="0.25">
      <c r="A20" s="156" t="s">
        <v>3</v>
      </c>
      <c r="B20" s="150"/>
      <c r="C20" s="150"/>
      <c r="D20" s="150"/>
      <c r="E20" s="150"/>
      <c r="F20" s="115"/>
      <c r="G20" s="115"/>
      <c r="H20" s="115"/>
      <c r="J20" s="121"/>
    </row>
    <row r="21" spans="1:11" s="120" customFormat="1" ht="33.75" customHeight="1" x14ac:dyDescent="0.25">
      <c r="A21" s="156" t="s">
        <v>4</v>
      </c>
      <c r="B21" s="150"/>
      <c r="C21" s="150"/>
      <c r="D21" s="150"/>
      <c r="E21" s="150"/>
      <c r="F21" s="115"/>
      <c r="G21" s="115"/>
      <c r="H21" s="115"/>
    </row>
    <row r="22" spans="1:11" s="120" customFormat="1" ht="22.5" customHeight="1" x14ac:dyDescent="0.25">
      <c r="A22" s="143" t="s">
        <v>5</v>
      </c>
      <c r="B22" s="144"/>
      <c r="C22" s="144"/>
      <c r="D22" s="144"/>
      <c r="E22" s="144"/>
      <c r="F22" s="109">
        <f>F20-F21</f>
        <v>0</v>
      </c>
      <c r="G22" s="109">
        <f>G20-G21</f>
        <v>0</v>
      </c>
      <c r="H22" s="109">
        <f>H20-H21</f>
        <v>0</v>
      </c>
      <c r="J22" s="122"/>
      <c r="K22" s="121"/>
    </row>
    <row r="23" spans="1:11" s="120" customFormat="1" ht="25.5" customHeight="1" x14ac:dyDescent="0.25">
      <c r="A23" s="159"/>
      <c r="B23" s="146"/>
      <c r="C23" s="146"/>
      <c r="D23" s="146"/>
      <c r="E23" s="146"/>
      <c r="F23" s="147"/>
      <c r="G23" s="147"/>
      <c r="H23" s="147"/>
    </row>
    <row r="24" spans="1:11" s="120" customFormat="1" ht="22.5" customHeight="1" x14ac:dyDescent="0.25">
      <c r="A24" s="149" t="s">
        <v>6</v>
      </c>
      <c r="B24" s="150"/>
      <c r="C24" s="150"/>
      <c r="D24" s="150"/>
      <c r="E24" s="150"/>
      <c r="F24" s="115" t="str">
        <f>IF((F13+F17+F22)&lt;&gt;0,"NESLAGANJE ZBROJA",(F13+F17+F22))</f>
        <v>NESLAGANJE ZBROJA</v>
      </c>
      <c r="G24" s="115">
        <f>IF((G13+G17+G22)&lt;&gt;0,"NESLAGANJE ZBROJA",(G13+G17+G22))</f>
        <v>0</v>
      </c>
      <c r="H24" s="115">
        <f>IF((H13+H17+H22)&lt;&gt;0,"NESLAGANJE ZBROJA",(H13+H17+H22))</f>
        <v>0</v>
      </c>
    </row>
    <row r="25" spans="1:11" s="120" customFormat="1" ht="18" customHeight="1" x14ac:dyDescent="0.25">
      <c r="A25" s="123"/>
      <c r="B25" s="101"/>
      <c r="C25" s="101"/>
      <c r="D25" s="101"/>
      <c r="E25" s="101"/>
    </row>
    <row r="26" spans="1:11" ht="42" customHeight="1" x14ac:dyDescent="0.25">
      <c r="A26" s="157" t="s">
        <v>137</v>
      </c>
      <c r="B26" s="158"/>
      <c r="C26" s="158"/>
      <c r="D26" s="158"/>
      <c r="E26" s="158"/>
      <c r="F26" s="158"/>
      <c r="G26" s="158"/>
      <c r="H26" s="158"/>
    </row>
    <row r="27" spans="1:11" x14ac:dyDescent="0.2">
      <c r="E27" s="124"/>
    </row>
    <row r="31" spans="1:11" x14ac:dyDescent="0.2">
      <c r="F31" s="42"/>
      <c r="G31" s="42"/>
      <c r="H31" s="42"/>
    </row>
    <row r="32" spans="1:11" x14ac:dyDescent="0.2">
      <c r="F32" s="42"/>
      <c r="G32" s="42"/>
      <c r="H32" s="42"/>
    </row>
    <row r="33" spans="5:8" x14ac:dyDescent="0.2">
      <c r="E33" s="125"/>
      <c r="F33" s="44"/>
      <c r="G33" s="44"/>
      <c r="H33" s="44"/>
    </row>
    <row r="34" spans="5:8" x14ac:dyDescent="0.2">
      <c r="E34" s="125"/>
      <c r="F34" s="42"/>
      <c r="G34" s="42"/>
      <c r="H34" s="42"/>
    </row>
    <row r="35" spans="5:8" x14ac:dyDescent="0.2">
      <c r="E35" s="125"/>
      <c r="F35" s="42"/>
      <c r="G35" s="42"/>
      <c r="H35" s="42"/>
    </row>
    <row r="36" spans="5:8" x14ac:dyDescent="0.2">
      <c r="E36" s="125"/>
      <c r="F36" s="42"/>
      <c r="G36" s="42"/>
      <c r="H36" s="42"/>
    </row>
    <row r="37" spans="5:8" x14ac:dyDescent="0.2">
      <c r="E37" s="125"/>
      <c r="F37" s="42"/>
      <c r="G37" s="42"/>
      <c r="H37" s="42"/>
    </row>
    <row r="38" spans="5:8" x14ac:dyDescent="0.2">
      <c r="E38" s="125"/>
    </row>
    <row r="43" spans="5:8" x14ac:dyDescent="0.2">
      <c r="F43" s="42"/>
    </row>
    <row r="44" spans="5:8" x14ac:dyDescent="0.2">
      <c r="F44" s="42"/>
    </row>
    <row r="45" spans="5:8" x14ac:dyDescent="0.2">
      <c r="F45" s="42"/>
    </row>
  </sheetData>
  <mergeCells count="19">
    <mergeCell ref="A26:H26"/>
    <mergeCell ref="A18:H18"/>
    <mergeCell ref="A20:E20"/>
    <mergeCell ref="A21:E21"/>
    <mergeCell ref="A22:E22"/>
    <mergeCell ref="A23:H23"/>
    <mergeCell ref="A24:E24"/>
    <mergeCell ref="A9:E9"/>
    <mergeCell ref="A11:E11"/>
    <mergeCell ref="A2:H2"/>
    <mergeCell ref="A3:H3"/>
    <mergeCell ref="A4:H4"/>
    <mergeCell ref="A7:E7"/>
    <mergeCell ref="A8:E8"/>
    <mergeCell ref="A16:E16"/>
    <mergeCell ref="A17:E17"/>
    <mergeCell ref="A12:E12"/>
    <mergeCell ref="A13:E13"/>
    <mergeCell ref="A14:H14"/>
  </mergeCells>
  <phoneticPr fontId="44" type="noConversion"/>
  <printOptions horizontalCentered="1"/>
  <pageMargins left="0.19685039370078741" right="0.19685039370078741" top="0.62992125984251968" bottom="0.43307086614173229" header="0.31496062992125984" footer="0.31496062992125984"/>
  <pageSetup paperSize="9" scale="8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showGridLines="0" topLeftCell="B1" zoomScale="125" zoomScaleNormal="80" workbookViewId="0">
      <selection activeCell="F5" sqref="F5"/>
    </sheetView>
  </sheetViews>
  <sheetFormatPr defaultRowHeight="12" x14ac:dyDescent="0.2"/>
  <cols>
    <col min="1" max="1" width="9.28515625" style="55" hidden="1" customWidth="1"/>
    <col min="2" max="2" width="11.28515625" style="61" customWidth="1"/>
    <col min="3" max="3" width="67" style="95" customWidth="1"/>
    <col min="4" max="6" width="15.7109375" style="68" customWidth="1"/>
    <col min="7" max="16384" width="9.140625" style="65"/>
  </cols>
  <sheetData>
    <row r="1" spans="1:6" ht="12.75" thickBot="1" x14ac:dyDescent="0.25">
      <c r="C1" s="160"/>
      <c r="D1" s="161"/>
      <c r="E1" s="161"/>
      <c r="F1" s="161"/>
    </row>
    <row r="2" spans="1:6" ht="39" thickBot="1" x14ac:dyDescent="0.25">
      <c r="A2" s="55" t="s">
        <v>35</v>
      </c>
      <c r="B2" s="64" t="s">
        <v>36</v>
      </c>
      <c r="C2" s="93" t="s">
        <v>17</v>
      </c>
      <c r="D2" s="66" t="s">
        <v>149</v>
      </c>
      <c r="E2" s="66" t="s">
        <v>140</v>
      </c>
      <c r="F2" s="66" t="s">
        <v>150</v>
      </c>
    </row>
    <row r="3" spans="1:6" s="58" customFormat="1" ht="12.75" x14ac:dyDescent="0.2">
      <c r="A3" s="56">
        <f>LEN(B3)</f>
        <v>1</v>
      </c>
      <c r="B3" s="62">
        <v>6</v>
      </c>
      <c r="C3" s="94" t="s">
        <v>101</v>
      </c>
      <c r="D3" s="57">
        <f>D4+D9+D12+D14+D17+D20</f>
        <v>7477370.8799999999</v>
      </c>
      <c r="E3" s="57">
        <f>E4+E9+E12+E14+E17+E20</f>
        <v>7477370.8799999999</v>
      </c>
      <c r="F3" s="57">
        <f>F4+F9+F12+F14+F17+F20</f>
        <v>7477370.8799999999</v>
      </c>
    </row>
    <row r="4" spans="1:6" s="60" customFormat="1" ht="12.75" x14ac:dyDescent="0.2">
      <c r="A4" s="59">
        <f t="shared" ref="A4:A18" si="0">LEN(B4)</f>
        <v>2</v>
      </c>
      <c r="B4" s="62">
        <v>63</v>
      </c>
      <c r="C4" s="94" t="s">
        <v>102</v>
      </c>
      <c r="D4" s="57">
        <v>6876194.8799999999</v>
      </c>
      <c r="E4" s="57">
        <v>6876194.8799999999</v>
      </c>
      <c r="F4" s="57">
        <v>6876194.8799999999</v>
      </c>
    </row>
    <row r="5" spans="1:6" s="60" customFormat="1" ht="27.75" customHeight="1" x14ac:dyDescent="0.2">
      <c r="A5" s="59">
        <f t="shared" si="0"/>
        <v>3</v>
      </c>
      <c r="B5" s="63">
        <v>632</v>
      </c>
      <c r="C5" s="131" t="s">
        <v>103</v>
      </c>
      <c r="D5" s="67">
        <v>0</v>
      </c>
      <c r="E5" s="67">
        <v>0</v>
      </c>
      <c r="F5" s="67">
        <v>0</v>
      </c>
    </row>
    <row r="6" spans="1:6" s="60" customFormat="1" ht="12.75" x14ac:dyDescent="0.2">
      <c r="A6" s="59">
        <f t="shared" si="0"/>
        <v>3</v>
      </c>
      <c r="B6" s="63">
        <v>636</v>
      </c>
      <c r="C6" s="131" t="s">
        <v>104</v>
      </c>
      <c r="D6" s="67">
        <v>6876194.8799999999</v>
      </c>
      <c r="E6" s="67">
        <v>6876194.8799999999</v>
      </c>
      <c r="F6" s="67">
        <v>6876194.8799999999</v>
      </c>
    </row>
    <row r="7" spans="1:6" s="92" customFormat="1" ht="12.75" x14ac:dyDescent="0.2">
      <c r="A7" s="91">
        <f t="shared" si="0"/>
        <v>3</v>
      </c>
      <c r="B7" s="63">
        <v>638</v>
      </c>
      <c r="C7" s="131" t="s">
        <v>131</v>
      </c>
      <c r="D7" s="67">
        <v>0</v>
      </c>
      <c r="E7" s="67">
        <v>0</v>
      </c>
      <c r="F7" s="67">
        <v>0</v>
      </c>
    </row>
    <row r="8" spans="1:6" s="92" customFormat="1" ht="12.75" x14ac:dyDescent="0.2">
      <c r="A8" s="91">
        <f t="shared" si="0"/>
        <v>3</v>
      </c>
      <c r="B8" s="63">
        <v>639</v>
      </c>
      <c r="C8" s="131" t="s">
        <v>130</v>
      </c>
      <c r="D8" s="67">
        <v>0</v>
      </c>
      <c r="E8" s="67">
        <v>0</v>
      </c>
      <c r="F8" s="67">
        <v>0</v>
      </c>
    </row>
    <row r="9" spans="1:6" s="60" customFormat="1" ht="12.75" x14ac:dyDescent="0.2">
      <c r="A9" s="59">
        <f t="shared" si="0"/>
        <v>2</v>
      </c>
      <c r="B9" s="62">
        <v>64</v>
      </c>
      <c r="C9" s="94" t="s">
        <v>105</v>
      </c>
      <c r="D9" s="57">
        <f>D10+D11</f>
        <v>60</v>
      </c>
      <c r="E9" s="57">
        <f>E10+E11</f>
        <v>60</v>
      </c>
      <c r="F9" s="57">
        <f>F10+F11</f>
        <v>60</v>
      </c>
    </row>
    <row r="10" spans="1:6" s="60" customFormat="1" ht="12.75" x14ac:dyDescent="0.2">
      <c r="A10" s="59">
        <f t="shared" si="0"/>
        <v>3</v>
      </c>
      <c r="B10" s="63">
        <v>641</v>
      </c>
      <c r="C10" s="131" t="s">
        <v>106</v>
      </c>
      <c r="D10" s="67">
        <v>60</v>
      </c>
      <c r="E10" s="67">
        <v>60</v>
      </c>
      <c r="F10" s="67">
        <v>60</v>
      </c>
    </row>
    <row r="11" spans="1:6" s="60" customFormat="1" ht="12.75" x14ac:dyDescent="0.2">
      <c r="A11" s="59">
        <f t="shared" si="0"/>
        <v>3</v>
      </c>
      <c r="B11" s="63">
        <v>642</v>
      </c>
      <c r="C11" s="131" t="s">
        <v>107</v>
      </c>
      <c r="D11" s="67">
        <v>0</v>
      </c>
      <c r="E11" s="67">
        <v>0</v>
      </c>
      <c r="F11" s="67">
        <v>0</v>
      </c>
    </row>
    <row r="12" spans="1:6" s="60" customFormat="1" ht="25.5" x14ac:dyDescent="0.2">
      <c r="A12" s="59">
        <f t="shared" si="0"/>
        <v>2</v>
      </c>
      <c r="B12" s="62">
        <v>65</v>
      </c>
      <c r="C12" s="94" t="s">
        <v>108</v>
      </c>
      <c r="D12" s="57">
        <f>D13</f>
        <v>42616</v>
      </c>
      <c r="E12" s="57">
        <v>42616</v>
      </c>
      <c r="F12" s="57">
        <f>F13</f>
        <v>42616</v>
      </c>
    </row>
    <row r="13" spans="1:6" s="60" customFormat="1" ht="12.75" x14ac:dyDescent="0.2">
      <c r="A13" s="59">
        <f t="shared" si="0"/>
        <v>3</v>
      </c>
      <c r="B13" s="63">
        <v>652</v>
      </c>
      <c r="C13" s="131" t="s">
        <v>109</v>
      </c>
      <c r="D13" s="67">
        <v>42616</v>
      </c>
      <c r="E13" s="67">
        <v>42616</v>
      </c>
      <c r="F13" s="67">
        <v>42616</v>
      </c>
    </row>
    <row r="14" spans="1:6" s="60" customFormat="1" ht="25.5" x14ac:dyDescent="0.2">
      <c r="A14" s="59">
        <f t="shared" si="0"/>
        <v>2</v>
      </c>
      <c r="B14" s="62">
        <v>66</v>
      </c>
      <c r="C14" s="94" t="s">
        <v>110</v>
      </c>
      <c r="D14" s="57">
        <f>D15+D16</f>
        <v>18500</v>
      </c>
      <c r="E14" s="57">
        <v>18500</v>
      </c>
      <c r="F14" s="57">
        <f>F15+F16</f>
        <v>18500</v>
      </c>
    </row>
    <row r="15" spans="1:6" s="60" customFormat="1" ht="12.75" x14ac:dyDescent="0.2">
      <c r="A15" s="59">
        <f t="shared" si="0"/>
        <v>3</v>
      </c>
      <c r="B15" s="63">
        <v>661</v>
      </c>
      <c r="C15" s="131" t="s">
        <v>111</v>
      </c>
      <c r="D15" s="67">
        <v>3500</v>
      </c>
      <c r="E15" s="67">
        <v>3500</v>
      </c>
      <c r="F15" s="67">
        <v>3500</v>
      </c>
    </row>
    <row r="16" spans="1:6" s="60" customFormat="1" ht="12.75" x14ac:dyDescent="0.2">
      <c r="A16" s="59">
        <f t="shared" si="0"/>
        <v>3</v>
      </c>
      <c r="B16" s="63">
        <v>663</v>
      </c>
      <c r="C16" s="131" t="s">
        <v>112</v>
      </c>
      <c r="D16" s="67">
        <v>15000</v>
      </c>
      <c r="E16" s="67">
        <v>15000</v>
      </c>
      <c r="F16" s="67">
        <v>15000</v>
      </c>
    </row>
    <row r="17" spans="1:6" s="60" customFormat="1" ht="25.5" x14ac:dyDescent="0.2">
      <c r="A17" s="59">
        <f t="shared" si="0"/>
        <v>2</v>
      </c>
      <c r="B17" s="62">
        <v>67</v>
      </c>
      <c r="C17" s="94" t="s">
        <v>113</v>
      </c>
      <c r="D17" s="57">
        <f>D18+D19</f>
        <v>540000</v>
      </c>
      <c r="E17" s="57">
        <v>540000</v>
      </c>
      <c r="F17" s="57">
        <f>F18+F19</f>
        <v>540000</v>
      </c>
    </row>
    <row r="18" spans="1:6" s="60" customFormat="1" ht="24" x14ac:dyDescent="0.2">
      <c r="A18" s="59">
        <f t="shared" si="0"/>
        <v>3</v>
      </c>
      <c r="B18" s="63">
        <v>671</v>
      </c>
      <c r="C18" s="131" t="s">
        <v>114</v>
      </c>
      <c r="D18" s="67">
        <v>540000</v>
      </c>
      <c r="E18" s="67">
        <v>540000</v>
      </c>
      <c r="F18" s="67">
        <v>540000</v>
      </c>
    </row>
    <row r="19" spans="1:6" s="60" customFormat="1" ht="12.75" x14ac:dyDescent="0.2">
      <c r="A19" s="59">
        <f t="shared" ref="A19:A31" si="1">LEN(B19)</f>
        <v>3</v>
      </c>
      <c r="B19" s="63">
        <v>673</v>
      </c>
      <c r="C19" s="131" t="s">
        <v>115</v>
      </c>
      <c r="D19" s="67">
        <v>0</v>
      </c>
      <c r="E19" s="67">
        <v>0</v>
      </c>
      <c r="F19" s="67">
        <v>0</v>
      </c>
    </row>
    <row r="20" spans="1:6" s="60" customFormat="1" ht="12.75" x14ac:dyDescent="0.2">
      <c r="A20" s="59">
        <f t="shared" si="1"/>
        <v>2</v>
      </c>
      <c r="B20" s="62">
        <v>68</v>
      </c>
      <c r="C20" s="94" t="s">
        <v>116</v>
      </c>
      <c r="D20" s="57">
        <f>D21</f>
        <v>0</v>
      </c>
      <c r="E20" s="57">
        <f>E21</f>
        <v>0</v>
      </c>
      <c r="F20" s="57">
        <f>F21</f>
        <v>0</v>
      </c>
    </row>
    <row r="21" spans="1:6" s="60" customFormat="1" ht="12.75" x14ac:dyDescent="0.2">
      <c r="A21" s="59">
        <f t="shared" si="1"/>
        <v>3</v>
      </c>
      <c r="B21" s="63">
        <v>683</v>
      </c>
      <c r="C21" s="131" t="s">
        <v>117</v>
      </c>
      <c r="D21" s="67">
        <v>0</v>
      </c>
      <c r="E21" s="67">
        <v>0</v>
      </c>
      <c r="F21" s="67">
        <v>0</v>
      </c>
    </row>
    <row r="22" spans="1:6" s="58" customFormat="1" ht="12.75" x14ac:dyDescent="0.2">
      <c r="A22" s="56">
        <f t="shared" si="1"/>
        <v>1</v>
      </c>
      <c r="B22" s="62">
        <v>7</v>
      </c>
      <c r="C22" s="94" t="s">
        <v>118</v>
      </c>
      <c r="D22" s="57">
        <f>D23+D25</f>
        <v>10000</v>
      </c>
      <c r="E22" s="57">
        <v>10000</v>
      </c>
      <c r="F22" s="57">
        <f>F23+F25</f>
        <v>10000</v>
      </c>
    </row>
    <row r="23" spans="1:6" s="60" customFormat="1" ht="12.75" x14ac:dyDescent="0.2">
      <c r="A23" s="59">
        <f t="shared" si="1"/>
        <v>2</v>
      </c>
      <c r="B23" s="62">
        <v>71</v>
      </c>
      <c r="C23" s="94" t="s">
        <v>119</v>
      </c>
      <c r="D23" s="57">
        <f>D24</f>
        <v>0</v>
      </c>
      <c r="E23" s="57">
        <f>E24</f>
        <v>0</v>
      </c>
      <c r="F23" s="57">
        <f>F24</f>
        <v>0</v>
      </c>
    </row>
    <row r="24" spans="1:6" s="60" customFormat="1" ht="12.75" x14ac:dyDescent="0.2">
      <c r="A24" s="59">
        <f t="shared" si="1"/>
        <v>3</v>
      </c>
      <c r="B24" s="63">
        <v>711</v>
      </c>
      <c r="C24" s="131" t="s">
        <v>120</v>
      </c>
      <c r="D24" s="67">
        <v>0</v>
      </c>
      <c r="E24" s="67">
        <v>0</v>
      </c>
      <c r="F24" s="67">
        <v>0</v>
      </c>
    </row>
    <row r="25" spans="1:6" s="60" customFormat="1" ht="12.75" x14ac:dyDescent="0.2">
      <c r="A25" s="59">
        <f t="shared" si="1"/>
        <v>2</v>
      </c>
      <c r="B25" s="62">
        <v>72</v>
      </c>
      <c r="C25" s="94" t="s">
        <v>121</v>
      </c>
      <c r="D25" s="57">
        <f>D26+D27</f>
        <v>10000</v>
      </c>
      <c r="E25" s="57">
        <v>10000</v>
      </c>
      <c r="F25" s="57">
        <f>F26+F27</f>
        <v>10000</v>
      </c>
    </row>
    <row r="26" spans="1:6" s="60" customFormat="1" ht="12.75" x14ac:dyDescent="0.2">
      <c r="A26" s="59">
        <f t="shared" si="1"/>
        <v>3</v>
      </c>
      <c r="B26" s="63">
        <v>721</v>
      </c>
      <c r="C26" s="131" t="s">
        <v>122</v>
      </c>
      <c r="D26" s="67">
        <v>10000</v>
      </c>
      <c r="E26" s="67">
        <v>10000</v>
      </c>
      <c r="F26" s="67">
        <v>10000</v>
      </c>
    </row>
    <row r="27" spans="1:6" s="60" customFormat="1" ht="12.75" x14ac:dyDescent="0.2">
      <c r="A27" s="59">
        <f t="shared" si="1"/>
        <v>3</v>
      </c>
      <c r="B27" s="63">
        <v>723</v>
      </c>
      <c r="C27" s="131" t="s">
        <v>123</v>
      </c>
      <c r="D27" s="67">
        <v>0</v>
      </c>
      <c r="E27" s="67">
        <v>0</v>
      </c>
      <c r="F27" s="67">
        <v>0</v>
      </c>
    </row>
    <row r="28" spans="1:6" s="58" customFormat="1" ht="12.75" x14ac:dyDescent="0.2">
      <c r="A28" s="56">
        <f t="shared" si="1"/>
        <v>1</v>
      </c>
      <c r="B28" s="62">
        <v>8</v>
      </c>
      <c r="C28" s="94" t="s">
        <v>124</v>
      </c>
      <c r="D28" s="57">
        <f>D29</f>
        <v>0</v>
      </c>
      <c r="E28" s="57">
        <f>E29</f>
        <v>0</v>
      </c>
      <c r="F28" s="57">
        <f>F29</f>
        <v>0</v>
      </c>
    </row>
    <row r="29" spans="1:6" s="60" customFormat="1" ht="12.75" x14ac:dyDescent="0.2">
      <c r="A29" s="59">
        <f t="shared" si="1"/>
        <v>2</v>
      </c>
      <c r="B29" s="62">
        <v>84</v>
      </c>
      <c r="C29" s="94" t="s">
        <v>125</v>
      </c>
      <c r="D29" s="57">
        <f>D30+D31</f>
        <v>0</v>
      </c>
      <c r="E29" s="57">
        <f>E30+E31</f>
        <v>0</v>
      </c>
      <c r="F29" s="57">
        <f>F30+F31</f>
        <v>0</v>
      </c>
    </row>
    <row r="30" spans="1:6" s="60" customFormat="1" ht="24" x14ac:dyDescent="0.2">
      <c r="A30" s="59">
        <f t="shared" si="1"/>
        <v>3</v>
      </c>
      <c r="B30" s="63">
        <v>844</v>
      </c>
      <c r="C30" s="131" t="s">
        <v>126</v>
      </c>
      <c r="D30" s="67">
        <v>0</v>
      </c>
      <c r="E30" s="67">
        <v>0</v>
      </c>
      <c r="F30" s="67">
        <v>0</v>
      </c>
    </row>
    <row r="31" spans="1:6" s="60" customFormat="1" ht="12.75" x14ac:dyDescent="0.2">
      <c r="A31" s="59">
        <f t="shared" si="1"/>
        <v>3</v>
      </c>
      <c r="B31" s="63">
        <v>847</v>
      </c>
      <c r="C31" s="131" t="s">
        <v>127</v>
      </c>
      <c r="D31" s="67">
        <v>0</v>
      </c>
      <c r="E31" s="67">
        <v>0</v>
      </c>
      <c r="F31" s="67">
        <v>0</v>
      </c>
    </row>
  </sheetData>
  <autoFilter ref="A2:F31"/>
  <mergeCells count="1">
    <mergeCell ref="C1:F1"/>
  </mergeCells>
  <phoneticPr fontId="44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showGridLines="0" topLeftCell="B25" zoomScaleNormal="100" workbookViewId="0">
      <selection activeCell="E3" sqref="E3"/>
    </sheetView>
  </sheetViews>
  <sheetFormatPr defaultRowHeight="12" x14ac:dyDescent="0.2"/>
  <cols>
    <col min="1" max="1" width="9.140625" style="65" hidden="1" customWidth="1"/>
    <col min="2" max="2" width="12.7109375" style="65" customWidth="1"/>
    <col min="3" max="3" width="54.7109375" style="68" customWidth="1"/>
    <col min="4" max="6" width="14.7109375" style="73" customWidth="1"/>
    <col min="7" max="16384" width="9.140625" style="65"/>
  </cols>
  <sheetData>
    <row r="1" spans="1:8" ht="12.75" thickBot="1" x14ac:dyDescent="0.25">
      <c r="C1" s="160"/>
      <c r="D1" s="161"/>
      <c r="E1" s="161"/>
      <c r="F1" s="161"/>
    </row>
    <row r="2" spans="1:8" ht="26.25" thickBot="1" x14ac:dyDescent="0.25">
      <c r="A2" s="65" t="s">
        <v>35</v>
      </c>
      <c r="B2" s="66" t="s">
        <v>37</v>
      </c>
      <c r="C2" s="96" t="s">
        <v>17</v>
      </c>
      <c r="D2" s="66" t="s">
        <v>149</v>
      </c>
      <c r="E2" s="66" t="s">
        <v>140</v>
      </c>
      <c r="F2" s="66" t="s">
        <v>150</v>
      </c>
    </row>
    <row r="3" spans="1:8" ht="12.75" x14ac:dyDescent="0.2">
      <c r="A3" s="65">
        <f>LEN(B3)</f>
        <v>1</v>
      </c>
      <c r="B3" s="69" t="s">
        <v>39</v>
      </c>
      <c r="C3" s="97" t="s">
        <v>40</v>
      </c>
      <c r="D3" s="70">
        <f>D4+D8+D14+D17+D19+D21</f>
        <v>7517643.75</v>
      </c>
      <c r="E3" s="70">
        <f>E4+E8+E14+E17+E19+E21</f>
        <v>7473810.8800000008</v>
      </c>
      <c r="F3" s="70">
        <f>F4+F8+F14+F17+F19+F21</f>
        <v>7473810.8800000008</v>
      </c>
    </row>
    <row r="4" spans="1:8" ht="12.75" x14ac:dyDescent="0.2">
      <c r="A4" s="65">
        <f t="shared" ref="A4:A22" si="0">LEN(B4)</f>
        <v>2</v>
      </c>
      <c r="B4" s="69" t="s">
        <v>41</v>
      </c>
      <c r="C4" s="97" t="s">
        <v>18</v>
      </c>
      <c r="D4" s="70">
        <f>+D5+D6+D7</f>
        <v>6876037.7600000007</v>
      </c>
      <c r="E4" s="70">
        <f>+E5+E6+E7</f>
        <v>6875837.7600000007</v>
      </c>
      <c r="F4" s="70">
        <f>+F5+F6+F7</f>
        <v>6875837.7600000007</v>
      </c>
    </row>
    <row r="5" spans="1:8" x14ac:dyDescent="0.2">
      <c r="A5" s="65">
        <f t="shared" si="0"/>
        <v>3</v>
      </c>
      <c r="B5" s="132" t="s">
        <v>42</v>
      </c>
      <c r="C5" s="133" t="s">
        <v>19</v>
      </c>
      <c r="D5" s="72">
        <v>5750833.4800000004</v>
      </c>
      <c r="E5" s="72">
        <v>5750833.4800000004</v>
      </c>
      <c r="F5" s="72">
        <v>5750833.4800000004</v>
      </c>
    </row>
    <row r="6" spans="1:8" x14ac:dyDescent="0.2">
      <c r="A6" s="65">
        <f t="shared" si="0"/>
        <v>3</v>
      </c>
      <c r="B6" s="132">
        <v>312</v>
      </c>
      <c r="C6" s="133" t="s">
        <v>20</v>
      </c>
      <c r="D6" s="72">
        <v>176308</v>
      </c>
      <c r="E6" s="72">
        <v>176108</v>
      </c>
      <c r="F6" s="72">
        <v>176108</v>
      </c>
    </row>
    <row r="7" spans="1:8" x14ac:dyDescent="0.2">
      <c r="A7" s="65">
        <f t="shared" si="0"/>
        <v>3</v>
      </c>
      <c r="B7" s="132">
        <v>313</v>
      </c>
      <c r="C7" s="133" t="s">
        <v>21</v>
      </c>
      <c r="D7" s="72">
        <v>948896.28</v>
      </c>
      <c r="E7" s="72">
        <v>948896.28</v>
      </c>
      <c r="F7" s="72">
        <v>948896.28</v>
      </c>
    </row>
    <row r="8" spans="1:8" ht="12.75" x14ac:dyDescent="0.2">
      <c r="A8" s="65">
        <f t="shared" si="0"/>
        <v>2</v>
      </c>
      <c r="B8" s="69" t="s">
        <v>43</v>
      </c>
      <c r="C8" s="97" t="s">
        <v>22</v>
      </c>
      <c r="D8" s="70">
        <f>D9+D10+D11+D12+D13</f>
        <v>639242.23</v>
      </c>
      <c r="E8" s="70">
        <f>E9+E10+E11+E12+E13</f>
        <v>595609.36</v>
      </c>
      <c r="F8" s="70">
        <f>F9+F10+F11+F12+F13</f>
        <v>595609.36</v>
      </c>
    </row>
    <row r="9" spans="1:8" x14ac:dyDescent="0.2">
      <c r="A9" s="65">
        <f t="shared" si="0"/>
        <v>3</v>
      </c>
      <c r="B9" s="132" t="s">
        <v>44</v>
      </c>
      <c r="C9" s="133" t="s">
        <v>23</v>
      </c>
      <c r="D9" s="72">
        <v>184281.9</v>
      </c>
      <c r="E9" s="72">
        <v>181361.37</v>
      </c>
      <c r="F9" s="72">
        <v>181361.37</v>
      </c>
    </row>
    <row r="10" spans="1:8" x14ac:dyDescent="0.2">
      <c r="A10" s="65">
        <f t="shared" si="0"/>
        <v>3</v>
      </c>
      <c r="B10" s="132" t="s">
        <v>45</v>
      </c>
      <c r="C10" s="133" t="s">
        <v>24</v>
      </c>
      <c r="D10" s="72">
        <v>224544.84</v>
      </c>
      <c r="E10" s="72">
        <v>218494.6</v>
      </c>
      <c r="F10" s="72">
        <v>218494.6</v>
      </c>
    </row>
    <row r="11" spans="1:8" x14ac:dyDescent="0.2">
      <c r="A11" s="65">
        <f t="shared" si="0"/>
        <v>3</v>
      </c>
      <c r="B11" s="132" t="s">
        <v>46</v>
      </c>
      <c r="C11" s="133" t="s">
        <v>25</v>
      </c>
      <c r="D11" s="72">
        <v>157719.38</v>
      </c>
      <c r="E11" s="72">
        <v>153220.38</v>
      </c>
      <c r="F11" s="72">
        <v>153220.38</v>
      </c>
    </row>
    <row r="12" spans="1:8" x14ac:dyDescent="0.2">
      <c r="A12" s="65">
        <f t="shared" si="0"/>
        <v>3</v>
      </c>
      <c r="B12" s="132" t="s">
        <v>47</v>
      </c>
      <c r="C12" s="133" t="s">
        <v>48</v>
      </c>
      <c r="D12" s="72">
        <v>45663.1</v>
      </c>
      <c r="E12" s="72">
        <v>15500</v>
      </c>
      <c r="F12" s="72">
        <v>15500</v>
      </c>
      <c r="H12" s="134" t="s">
        <v>152</v>
      </c>
    </row>
    <row r="13" spans="1:8" x14ac:dyDescent="0.2">
      <c r="A13" s="65">
        <f t="shared" si="0"/>
        <v>3</v>
      </c>
      <c r="B13" s="132" t="s">
        <v>49</v>
      </c>
      <c r="C13" s="133" t="s">
        <v>26</v>
      </c>
      <c r="D13" s="72">
        <v>27033.01</v>
      </c>
      <c r="E13" s="72">
        <v>27033.01</v>
      </c>
      <c r="F13" s="72">
        <v>27033.01</v>
      </c>
    </row>
    <row r="14" spans="1:8" ht="12.75" x14ac:dyDescent="0.2">
      <c r="A14" s="65">
        <f t="shared" si="0"/>
        <v>2</v>
      </c>
      <c r="B14" s="69" t="s">
        <v>50</v>
      </c>
      <c r="C14" s="97" t="s">
        <v>51</v>
      </c>
      <c r="D14" s="70">
        <f>D15+D16</f>
        <v>2363.7600000000002</v>
      </c>
      <c r="E14" s="70">
        <f>E15+E16</f>
        <v>2363.7600000000002</v>
      </c>
      <c r="F14" s="70">
        <f>F15+F16</f>
        <v>2363.7600000000002</v>
      </c>
    </row>
    <row r="15" spans="1:8" x14ac:dyDescent="0.2">
      <c r="A15" s="65">
        <f t="shared" si="0"/>
        <v>3</v>
      </c>
      <c r="B15" s="132" t="s">
        <v>52</v>
      </c>
      <c r="C15" s="133" t="s">
        <v>53</v>
      </c>
      <c r="D15" s="72">
        <v>0</v>
      </c>
      <c r="E15" s="72">
        <v>0</v>
      </c>
      <c r="F15" s="72">
        <v>0</v>
      </c>
    </row>
    <row r="16" spans="1:8" x14ac:dyDescent="0.2">
      <c r="A16" s="65">
        <f t="shared" si="0"/>
        <v>3</v>
      </c>
      <c r="B16" s="132" t="s">
        <v>54</v>
      </c>
      <c r="C16" s="133" t="s">
        <v>27</v>
      </c>
      <c r="D16" s="72">
        <v>2363.7600000000002</v>
      </c>
      <c r="E16" s="72">
        <v>2363.7600000000002</v>
      </c>
      <c r="F16" s="72">
        <v>2363.7600000000002</v>
      </c>
    </row>
    <row r="17" spans="1:6" ht="12.75" x14ac:dyDescent="0.2">
      <c r="A17" s="65">
        <f t="shared" si="0"/>
        <v>2</v>
      </c>
      <c r="B17" s="69">
        <v>36</v>
      </c>
      <c r="C17" s="97" t="s">
        <v>133</v>
      </c>
      <c r="D17" s="70">
        <f>D18</f>
        <v>0</v>
      </c>
      <c r="E17" s="70">
        <f>E18</f>
        <v>0</v>
      </c>
      <c r="F17" s="70">
        <f>F18</f>
        <v>0</v>
      </c>
    </row>
    <row r="18" spans="1:6" x14ac:dyDescent="0.2">
      <c r="A18" s="65">
        <f t="shared" si="0"/>
        <v>3</v>
      </c>
      <c r="B18" s="132" t="s">
        <v>132</v>
      </c>
      <c r="C18" s="133" t="s">
        <v>130</v>
      </c>
      <c r="D18" s="72">
        <v>0</v>
      </c>
      <c r="E18" s="72">
        <v>0</v>
      </c>
      <c r="F18" s="72">
        <v>0</v>
      </c>
    </row>
    <row r="19" spans="1:6" ht="25.5" x14ac:dyDescent="0.2">
      <c r="A19" s="65">
        <f t="shared" si="0"/>
        <v>2</v>
      </c>
      <c r="B19" s="69" t="s">
        <v>55</v>
      </c>
      <c r="C19" s="97" t="s">
        <v>56</v>
      </c>
      <c r="D19" s="70">
        <f>D20</f>
        <v>0</v>
      </c>
      <c r="E19" s="70">
        <f>E20</f>
        <v>0</v>
      </c>
      <c r="F19" s="70">
        <f>F20</f>
        <v>0</v>
      </c>
    </row>
    <row r="20" spans="1:6" x14ac:dyDescent="0.2">
      <c r="A20" s="65">
        <f t="shared" si="0"/>
        <v>3</v>
      </c>
      <c r="B20" s="132" t="s">
        <v>57</v>
      </c>
      <c r="C20" s="133" t="s">
        <v>58</v>
      </c>
      <c r="D20" s="72">
        <v>0</v>
      </c>
      <c r="E20" s="72">
        <v>0</v>
      </c>
      <c r="F20" s="72">
        <v>0</v>
      </c>
    </row>
    <row r="21" spans="1:6" ht="12.75" x14ac:dyDescent="0.2">
      <c r="A21" s="65">
        <f t="shared" si="0"/>
        <v>2</v>
      </c>
      <c r="B21" s="69" t="s">
        <v>59</v>
      </c>
      <c r="C21" s="97" t="s">
        <v>60</v>
      </c>
      <c r="D21" s="70">
        <f>D22</f>
        <v>0</v>
      </c>
      <c r="E21" s="70">
        <f>E22</f>
        <v>0</v>
      </c>
      <c r="F21" s="70">
        <f>F22</f>
        <v>0</v>
      </c>
    </row>
    <row r="22" spans="1:6" x14ac:dyDescent="0.2">
      <c r="A22" s="65">
        <f t="shared" si="0"/>
        <v>3</v>
      </c>
      <c r="B22" s="132">
        <v>383</v>
      </c>
      <c r="C22" s="133" t="s">
        <v>61</v>
      </c>
      <c r="D22" s="72">
        <v>0</v>
      </c>
      <c r="E22" s="72">
        <v>0</v>
      </c>
      <c r="F22" s="72">
        <v>0</v>
      </c>
    </row>
    <row r="23" spans="1:6" ht="12.75" x14ac:dyDescent="0.2">
      <c r="A23" s="65">
        <f t="shared" ref="A23:A45" si="1">LEN(B23)</f>
        <v>1</v>
      </c>
      <c r="B23" s="69" t="s">
        <v>62</v>
      </c>
      <c r="C23" s="97" t="s">
        <v>29</v>
      </c>
      <c r="D23" s="70">
        <f>D24+D27+D34+D36+D38</f>
        <v>32406.86</v>
      </c>
      <c r="E23" s="70">
        <f>E24+E27+E34+E36+E38</f>
        <v>13560</v>
      </c>
      <c r="F23" s="70">
        <f>F24+F27+F34+F36+F38</f>
        <v>13560</v>
      </c>
    </row>
    <row r="24" spans="1:6" ht="12.75" x14ac:dyDescent="0.2">
      <c r="A24" s="65">
        <f t="shared" si="1"/>
        <v>2</v>
      </c>
      <c r="B24" s="69" t="s">
        <v>63</v>
      </c>
      <c r="C24" s="97" t="s">
        <v>64</v>
      </c>
      <c r="D24" s="71">
        <v>0</v>
      </c>
      <c r="E24" s="71">
        <v>0</v>
      </c>
      <c r="F24" s="71">
        <v>0</v>
      </c>
    </row>
    <row r="25" spans="1:6" x14ac:dyDescent="0.2">
      <c r="A25" s="65">
        <f t="shared" si="1"/>
        <v>3</v>
      </c>
      <c r="B25" s="132" t="s">
        <v>65</v>
      </c>
      <c r="C25" s="133" t="s">
        <v>30</v>
      </c>
      <c r="D25" s="72">
        <v>0</v>
      </c>
      <c r="E25" s="72">
        <v>0</v>
      </c>
      <c r="F25" s="72">
        <v>0</v>
      </c>
    </row>
    <row r="26" spans="1:6" x14ac:dyDescent="0.2">
      <c r="A26" s="65">
        <f t="shared" si="1"/>
        <v>3</v>
      </c>
      <c r="B26" s="132" t="s">
        <v>66</v>
      </c>
      <c r="C26" s="133" t="s">
        <v>67</v>
      </c>
      <c r="D26" s="72">
        <v>0</v>
      </c>
      <c r="E26" s="72">
        <v>0</v>
      </c>
      <c r="F26" s="72">
        <v>0</v>
      </c>
    </row>
    <row r="27" spans="1:6" ht="12.75" x14ac:dyDescent="0.2">
      <c r="A27" s="65">
        <f t="shared" si="1"/>
        <v>2</v>
      </c>
      <c r="B27" s="69" t="s">
        <v>68</v>
      </c>
      <c r="C27" s="97" t="s">
        <v>69</v>
      </c>
      <c r="D27" s="72">
        <f>D28+D29+D30+D31+D32+D33</f>
        <v>32406.86</v>
      </c>
      <c r="E27" s="72">
        <f>E28+E29+E30+E31+E32+E33</f>
        <v>13560</v>
      </c>
      <c r="F27" s="72">
        <v>13560</v>
      </c>
    </row>
    <row r="28" spans="1:6" x14ac:dyDescent="0.2">
      <c r="A28" s="65">
        <f t="shared" si="1"/>
        <v>3</v>
      </c>
      <c r="B28" s="132" t="s">
        <v>70</v>
      </c>
      <c r="C28" s="133" t="s">
        <v>71</v>
      </c>
      <c r="D28" s="72">
        <v>0</v>
      </c>
      <c r="E28" s="72">
        <v>0</v>
      </c>
      <c r="F28" s="72">
        <v>0</v>
      </c>
    </row>
    <row r="29" spans="1:6" x14ac:dyDescent="0.2">
      <c r="A29" s="65">
        <f t="shared" si="1"/>
        <v>3</v>
      </c>
      <c r="B29" s="132" t="s">
        <v>72</v>
      </c>
      <c r="C29" s="133" t="s">
        <v>28</v>
      </c>
      <c r="D29" s="72">
        <v>32406.86</v>
      </c>
      <c r="E29" s="72">
        <v>13560</v>
      </c>
      <c r="F29" s="72">
        <v>13560</v>
      </c>
    </row>
    <row r="30" spans="1:6" x14ac:dyDescent="0.2">
      <c r="A30" s="65">
        <f t="shared" si="1"/>
        <v>3</v>
      </c>
      <c r="B30" s="132" t="s">
        <v>73</v>
      </c>
      <c r="C30" s="133" t="s">
        <v>74</v>
      </c>
      <c r="D30" s="72">
        <v>0</v>
      </c>
      <c r="E30" s="72">
        <v>0</v>
      </c>
      <c r="F30" s="72">
        <v>0</v>
      </c>
    </row>
    <row r="31" spans="1:6" x14ac:dyDescent="0.2">
      <c r="A31" s="65">
        <f t="shared" si="1"/>
        <v>3</v>
      </c>
      <c r="B31" s="132" t="s">
        <v>75</v>
      </c>
      <c r="C31" s="133" t="s">
        <v>31</v>
      </c>
      <c r="D31" s="72">
        <v>0</v>
      </c>
      <c r="E31" s="72">
        <v>0</v>
      </c>
      <c r="F31" s="72">
        <v>0</v>
      </c>
    </row>
    <row r="32" spans="1:6" x14ac:dyDescent="0.2">
      <c r="A32" s="65">
        <f t="shared" si="1"/>
        <v>3</v>
      </c>
      <c r="B32" s="132">
        <v>425</v>
      </c>
      <c r="C32" s="133" t="s">
        <v>76</v>
      </c>
      <c r="D32" s="72">
        <v>0</v>
      </c>
      <c r="E32" s="72">
        <v>0</v>
      </c>
      <c r="F32" s="72">
        <v>0</v>
      </c>
    </row>
    <row r="33" spans="1:6" x14ac:dyDescent="0.2">
      <c r="A33" s="65">
        <f t="shared" si="1"/>
        <v>3</v>
      </c>
      <c r="B33" s="132" t="s">
        <v>77</v>
      </c>
      <c r="C33" s="133" t="s">
        <v>78</v>
      </c>
      <c r="D33" s="72">
        <v>0</v>
      </c>
      <c r="E33" s="72">
        <v>0</v>
      </c>
      <c r="F33" s="72">
        <v>0</v>
      </c>
    </row>
    <row r="34" spans="1:6" ht="25.5" x14ac:dyDescent="0.2">
      <c r="A34" s="65">
        <f t="shared" si="1"/>
        <v>2</v>
      </c>
      <c r="B34" s="69" t="s">
        <v>79</v>
      </c>
      <c r="C34" s="97" t="s">
        <v>80</v>
      </c>
      <c r="D34" s="70">
        <f>D35+D36+D38</f>
        <v>0</v>
      </c>
      <c r="E34" s="70">
        <f>E35+E36+E38</f>
        <v>0</v>
      </c>
      <c r="F34" s="70">
        <f>F35+F36+F38</f>
        <v>0</v>
      </c>
    </row>
    <row r="35" spans="1:6" x14ac:dyDescent="0.2">
      <c r="A35" s="65">
        <f t="shared" si="1"/>
        <v>3</v>
      </c>
      <c r="B35" s="132" t="s">
        <v>81</v>
      </c>
      <c r="C35" s="133" t="s">
        <v>82</v>
      </c>
      <c r="D35" s="72">
        <v>0</v>
      </c>
      <c r="E35" s="72">
        <v>0</v>
      </c>
      <c r="F35" s="72">
        <v>0</v>
      </c>
    </row>
    <row r="36" spans="1:6" ht="12.75" x14ac:dyDescent="0.2">
      <c r="A36" s="65">
        <f t="shared" si="1"/>
        <v>2</v>
      </c>
      <c r="B36" s="69" t="s">
        <v>83</v>
      </c>
      <c r="C36" s="97" t="s">
        <v>84</v>
      </c>
      <c r="D36" s="70">
        <f>D37</f>
        <v>0</v>
      </c>
      <c r="E36" s="70">
        <f>E37</f>
        <v>0</v>
      </c>
      <c r="F36" s="70">
        <f>F37</f>
        <v>0</v>
      </c>
    </row>
    <row r="37" spans="1:6" x14ac:dyDescent="0.2">
      <c r="A37" s="65">
        <f t="shared" si="1"/>
        <v>3</v>
      </c>
      <c r="B37" s="132" t="s">
        <v>85</v>
      </c>
      <c r="C37" s="133" t="s">
        <v>86</v>
      </c>
      <c r="D37" s="72">
        <v>0</v>
      </c>
      <c r="E37" s="72">
        <v>0</v>
      </c>
      <c r="F37" s="72">
        <v>0</v>
      </c>
    </row>
    <row r="38" spans="1:6" ht="12.75" x14ac:dyDescent="0.2">
      <c r="A38" s="65">
        <f t="shared" si="1"/>
        <v>2</v>
      </c>
      <c r="B38" s="69" t="s">
        <v>87</v>
      </c>
      <c r="C38" s="97" t="s">
        <v>88</v>
      </c>
      <c r="D38" s="71">
        <f>D39+D40</f>
        <v>0</v>
      </c>
      <c r="E38" s="71">
        <f>E39+E40</f>
        <v>0</v>
      </c>
      <c r="F38" s="71">
        <f>F39+F40</f>
        <v>0</v>
      </c>
    </row>
    <row r="39" spans="1:6" x14ac:dyDescent="0.2">
      <c r="A39" s="65">
        <f t="shared" si="1"/>
        <v>3</v>
      </c>
      <c r="B39" s="132" t="s">
        <v>89</v>
      </c>
      <c r="C39" s="133" t="s">
        <v>38</v>
      </c>
      <c r="D39" s="72">
        <v>0</v>
      </c>
      <c r="E39" s="72">
        <v>0</v>
      </c>
      <c r="F39" s="72">
        <v>0</v>
      </c>
    </row>
    <row r="40" spans="1:6" x14ac:dyDescent="0.2">
      <c r="A40" s="65">
        <f t="shared" si="1"/>
        <v>3</v>
      </c>
      <c r="B40" s="132">
        <v>452</v>
      </c>
      <c r="C40" s="133" t="s">
        <v>90</v>
      </c>
      <c r="D40" s="72">
        <v>0</v>
      </c>
      <c r="E40" s="72">
        <v>0</v>
      </c>
      <c r="F40" s="72">
        <v>0</v>
      </c>
    </row>
    <row r="41" spans="1:6" ht="12.75" x14ac:dyDescent="0.2">
      <c r="A41" s="65">
        <f t="shared" si="1"/>
        <v>1</v>
      </c>
      <c r="B41" s="69" t="s">
        <v>91</v>
      </c>
      <c r="C41" s="97" t="s">
        <v>92</v>
      </c>
      <c r="D41" s="71">
        <f>D42+D44</f>
        <v>0</v>
      </c>
      <c r="E41" s="71">
        <f>E42+E44</f>
        <v>0</v>
      </c>
      <c r="F41" s="71">
        <f>F42+F44</f>
        <v>0</v>
      </c>
    </row>
    <row r="42" spans="1:6" ht="12.75" x14ac:dyDescent="0.2">
      <c r="A42" s="65">
        <f t="shared" si="1"/>
        <v>2</v>
      </c>
      <c r="B42" s="69" t="s">
        <v>93</v>
      </c>
      <c r="C42" s="97" t="s">
        <v>94</v>
      </c>
      <c r="D42" s="71">
        <f>D43</f>
        <v>0</v>
      </c>
      <c r="E42" s="71">
        <f>E43</f>
        <v>0</v>
      </c>
      <c r="F42" s="71">
        <f>F43</f>
        <v>0</v>
      </c>
    </row>
    <row r="43" spans="1:6" x14ac:dyDescent="0.2">
      <c r="A43" s="65">
        <f t="shared" si="1"/>
        <v>3</v>
      </c>
      <c r="B43" s="132" t="s">
        <v>95</v>
      </c>
      <c r="C43" s="133" t="s">
        <v>96</v>
      </c>
      <c r="D43" s="72">
        <v>0</v>
      </c>
      <c r="E43" s="72">
        <v>0</v>
      </c>
      <c r="F43" s="72">
        <v>0</v>
      </c>
    </row>
    <row r="44" spans="1:6" ht="12.75" x14ac:dyDescent="0.2">
      <c r="A44" s="65">
        <f t="shared" si="1"/>
        <v>2</v>
      </c>
      <c r="B44" s="69" t="s">
        <v>97</v>
      </c>
      <c r="C44" s="97" t="s">
        <v>98</v>
      </c>
      <c r="D44" s="71">
        <f>D45</f>
        <v>0</v>
      </c>
      <c r="E44" s="71">
        <f>E45</f>
        <v>0</v>
      </c>
      <c r="F44" s="71">
        <f>F45</f>
        <v>0</v>
      </c>
    </row>
    <row r="45" spans="1:6" ht="24" x14ac:dyDescent="0.2">
      <c r="A45" s="65">
        <f t="shared" si="1"/>
        <v>3</v>
      </c>
      <c r="B45" s="132" t="s">
        <v>99</v>
      </c>
      <c r="C45" s="133" t="s">
        <v>100</v>
      </c>
      <c r="D45" s="72">
        <v>0</v>
      </c>
      <c r="E45" s="72">
        <v>0</v>
      </c>
      <c r="F45" s="72">
        <v>0</v>
      </c>
    </row>
  </sheetData>
  <autoFilter ref="A2:F45"/>
  <mergeCells count="1">
    <mergeCell ref="C1:F1"/>
  </mergeCells>
  <phoneticPr fontId="44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8"/>
  <sheetViews>
    <sheetView topLeftCell="A22" zoomScaleNormal="100" workbookViewId="0">
      <selection activeCell="F47" sqref="F47"/>
    </sheetView>
  </sheetViews>
  <sheetFormatPr defaultColWidth="11.42578125" defaultRowHeight="12.75" x14ac:dyDescent="0.2"/>
  <cols>
    <col min="1" max="1" width="16" style="34" customWidth="1"/>
    <col min="2" max="3" width="17.5703125" style="34" customWidth="1"/>
    <col min="4" max="4" width="17.5703125" style="46" customWidth="1"/>
    <col min="5" max="8" width="17.5703125" style="9" customWidth="1"/>
    <col min="9" max="9" width="14.28515625" style="9" customWidth="1"/>
    <col min="10" max="10" width="7.85546875" style="9" customWidth="1"/>
    <col min="11" max="16384" width="11.42578125" style="9"/>
  </cols>
  <sheetData>
    <row r="1" spans="1:8" ht="24" customHeight="1" x14ac:dyDescent="0.2">
      <c r="A1" s="164" t="s">
        <v>7</v>
      </c>
      <c r="B1" s="164"/>
      <c r="C1" s="164"/>
      <c r="D1" s="164"/>
      <c r="E1" s="164"/>
      <c r="F1" s="164"/>
      <c r="G1" s="164"/>
      <c r="H1" s="164"/>
    </row>
    <row r="2" spans="1:8" s="1" customFormat="1" ht="13.5" thickBot="1" x14ac:dyDescent="0.25">
      <c r="A2" s="12"/>
    </row>
    <row r="3" spans="1:8" s="1" customFormat="1" ht="26.25" thickBot="1" x14ac:dyDescent="0.25">
      <c r="A3" s="50" t="s">
        <v>8</v>
      </c>
      <c r="B3" s="165" t="s">
        <v>139</v>
      </c>
      <c r="C3" s="166"/>
      <c r="D3" s="166"/>
      <c r="E3" s="166"/>
      <c r="F3" s="166"/>
      <c r="G3" s="166"/>
      <c r="H3" s="167"/>
    </row>
    <row r="4" spans="1:8" s="1" customFormat="1" ht="90" thickBot="1" x14ac:dyDescent="0.25">
      <c r="A4" s="51" t="s">
        <v>9</v>
      </c>
      <c r="B4" s="14" t="s">
        <v>10</v>
      </c>
      <c r="C4" s="15" t="s">
        <v>11</v>
      </c>
      <c r="D4" s="15" t="s">
        <v>12</v>
      </c>
      <c r="E4" s="15" t="s">
        <v>13</v>
      </c>
      <c r="F4" s="15" t="s">
        <v>14</v>
      </c>
      <c r="G4" s="15" t="s">
        <v>129</v>
      </c>
      <c r="H4" s="16" t="s">
        <v>15</v>
      </c>
    </row>
    <row r="5" spans="1:8" s="1" customFormat="1" x14ac:dyDescent="0.2">
      <c r="A5" s="2">
        <v>636</v>
      </c>
      <c r="B5" s="126"/>
      <c r="C5" s="4"/>
      <c r="D5" s="5"/>
      <c r="E5" s="6">
        <v>6876195</v>
      </c>
      <c r="F5" s="6"/>
      <c r="G5" s="7"/>
      <c r="H5" s="8"/>
    </row>
    <row r="6" spans="1:8" s="1" customFormat="1" x14ac:dyDescent="0.2">
      <c r="A6" s="17">
        <v>641</v>
      </c>
      <c r="B6" s="127"/>
      <c r="C6" s="19">
        <v>60</v>
      </c>
      <c r="D6" s="19"/>
      <c r="E6" s="19"/>
      <c r="F6" s="19"/>
      <c r="G6" s="20"/>
      <c r="H6" s="21"/>
    </row>
    <row r="7" spans="1:8" s="1" customFormat="1" x14ac:dyDescent="0.2">
      <c r="A7" s="17">
        <v>652</v>
      </c>
      <c r="B7" s="127"/>
      <c r="C7" s="19"/>
      <c r="D7" s="19">
        <v>42616</v>
      </c>
      <c r="E7" s="19"/>
      <c r="F7" s="19"/>
      <c r="G7" s="20"/>
      <c r="H7" s="21"/>
    </row>
    <row r="8" spans="1:8" s="1" customFormat="1" x14ac:dyDescent="0.2">
      <c r="A8" s="17">
        <v>661</v>
      </c>
      <c r="B8" s="127"/>
      <c r="C8" s="19">
        <v>3500</v>
      </c>
      <c r="D8" s="19"/>
      <c r="E8" s="19"/>
      <c r="F8" s="19"/>
      <c r="G8" s="20"/>
      <c r="H8" s="21"/>
    </row>
    <row r="9" spans="1:8" s="1" customFormat="1" x14ac:dyDescent="0.2">
      <c r="A9" s="17">
        <v>663</v>
      </c>
      <c r="B9" s="127"/>
      <c r="C9" s="19"/>
      <c r="D9" s="19"/>
      <c r="E9" s="19"/>
      <c r="F9" s="19">
        <v>15000</v>
      </c>
      <c r="G9" s="20"/>
      <c r="H9" s="21"/>
    </row>
    <row r="10" spans="1:8" s="1" customFormat="1" x14ac:dyDescent="0.2">
      <c r="A10" s="17">
        <v>671</v>
      </c>
      <c r="B10" s="127">
        <v>540000</v>
      </c>
      <c r="C10" s="19"/>
      <c r="D10" s="19"/>
      <c r="E10" s="19"/>
      <c r="F10" s="19"/>
      <c r="G10" s="20"/>
      <c r="H10" s="21"/>
    </row>
    <row r="11" spans="1:8" s="1" customFormat="1" x14ac:dyDescent="0.2">
      <c r="A11" s="17">
        <v>721</v>
      </c>
      <c r="B11" s="127"/>
      <c r="C11" s="19"/>
      <c r="D11" s="19"/>
      <c r="E11" s="19"/>
      <c r="F11" s="19"/>
      <c r="G11" s="20">
        <v>10000</v>
      </c>
      <c r="H11" s="21"/>
    </row>
    <row r="12" spans="1:8" s="1" customFormat="1" x14ac:dyDescent="0.2">
      <c r="A12" s="22">
        <v>922</v>
      </c>
      <c r="B12" s="127"/>
      <c r="C12" s="19">
        <v>10615</v>
      </c>
      <c r="D12" s="19">
        <v>2178</v>
      </c>
      <c r="E12" s="19">
        <v>7620</v>
      </c>
      <c r="F12" s="19">
        <v>34035</v>
      </c>
      <c r="G12" s="20">
        <v>8231</v>
      </c>
      <c r="H12" s="21"/>
    </row>
    <row r="13" spans="1:8" s="1" customFormat="1" ht="13.5" thickBot="1" x14ac:dyDescent="0.25">
      <c r="A13" s="23"/>
      <c r="B13" s="128"/>
      <c r="C13" s="25"/>
      <c r="D13" s="25"/>
      <c r="E13" s="25"/>
      <c r="F13" s="25"/>
      <c r="G13" s="26"/>
      <c r="H13" s="27"/>
    </row>
    <row r="14" spans="1:8" s="1" customFormat="1" ht="30" customHeight="1" thickBot="1" x14ac:dyDescent="0.25">
      <c r="A14" s="28" t="s">
        <v>16</v>
      </c>
      <c r="B14" s="29">
        <v>540000</v>
      </c>
      <c r="C14" s="30">
        <f>SUM(C5:C13)</f>
        <v>14175</v>
      </c>
      <c r="D14" s="31">
        <f>SUM(D7:D13)</f>
        <v>44794</v>
      </c>
      <c r="E14" s="30">
        <f>SUM(E5:E13)</f>
        <v>6883815</v>
      </c>
      <c r="F14" s="31">
        <f>SUM(F9:F13)</f>
        <v>49035</v>
      </c>
      <c r="G14" s="30">
        <f>SUM(G10:G13)</f>
        <v>18231</v>
      </c>
      <c r="H14" s="32">
        <v>0</v>
      </c>
    </row>
    <row r="15" spans="1:8" s="1" customFormat="1" ht="28.5" customHeight="1" thickBot="1" x14ac:dyDescent="0.25">
      <c r="A15" s="28" t="s">
        <v>138</v>
      </c>
      <c r="B15" s="168">
        <f>B14+C14+D14+E14+F14+G14+H14</f>
        <v>7550050</v>
      </c>
      <c r="C15" s="169"/>
      <c r="D15" s="169"/>
      <c r="E15" s="169"/>
      <c r="F15" s="169"/>
      <c r="G15" s="169"/>
      <c r="H15" s="170"/>
    </row>
    <row r="16" spans="1:8" ht="13.5" thickBot="1" x14ac:dyDescent="0.25">
      <c r="A16" s="54"/>
      <c r="B16" s="54"/>
      <c r="C16" s="54"/>
      <c r="D16" s="11"/>
      <c r="E16" s="33"/>
      <c r="H16" s="13"/>
    </row>
    <row r="17" spans="1:9" ht="24" customHeight="1" thickBot="1" x14ac:dyDescent="0.25">
      <c r="A17" s="52" t="s">
        <v>8</v>
      </c>
      <c r="B17" s="165" t="s">
        <v>141</v>
      </c>
      <c r="C17" s="166"/>
      <c r="D17" s="166"/>
      <c r="E17" s="166"/>
      <c r="F17" s="166"/>
      <c r="G17" s="166"/>
      <c r="H17" s="166"/>
      <c r="I17" s="129"/>
    </row>
    <row r="18" spans="1:9" ht="90" thickBot="1" x14ac:dyDescent="0.25">
      <c r="A18" s="53" t="s">
        <v>9</v>
      </c>
      <c r="B18" s="14" t="s">
        <v>10</v>
      </c>
      <c r="C18" s="15" t="s">
        <v>11</v>
      </c>
      <c r="D18" s="15" t="s">
        <v>12</v>
      </c>
      <c r="E18" s="15" t="s">
        <v>13</v>
      </c>
      <c r="F18" s="15" t="s">
        <v>14</v>
      </c>
      <c r="G18" s="15" t="s">
        <v>129</v>
      </c>
      <c r="H18" s="98" t="s">
        <v>15</v>
      </c>
      <c r="I18" s="129"/>
    </row>
    <row r="19" spans="1:9" x14ac:dyDescent="0.2">
      <c r="A19" s="2">
        <v>636</v>
      </c>
      <c r="B19" s="3"/>
      <c r="C19" s="4"/>
      <c r="D19" s="5"/>
      <c r="E19" s="6">
        <v>6876195</v>
      </c>
      <c r="F19" s="6"/>
      <c r="G19" s="7"/>
      <c r="H19" s="7"/>
      <c r="I19" s="129"/>
    </row>
    <row r="20" spans="1:9" x14ac:dyDescent="0.2">
      <c r="A20" s="17">
        <v>641</v>
      </c>
      <c r="B20" s="18"/>
      <c r="C20" s="19">
        <v>60</v>
      </c>
      <c r="D20" s="19"/>
      <c r="E20" s="19"/>
      <c r="F20" s="19"/>
      <c r="G20" s="20"/>
      <c r="H20" s="20"/>
      <c r="I20" s="129"/>
    </row>
    <row r="21" spans="1:9" x14ac:dyDescent="0.2">
      <c r="A21" s="17">
        <v>652</v>
      </c>
      <c r="B21" s="18"/>
      <c r="C21" s="19"/>
      <c r="D21" s="19">
        <v>42616</v>
      </c>
      <c r="E21" s="19"/>
      <c r="F21" s="19"/>
      <c r="G21" s="20"/>
      <c r="H21" s="20"/>
      <c r="I21" s="129"/>
    </row>
    <row r="22" spans="1:9" x14ac:dyDescent="0.2">
      <c r="A22" s="17">
        <v>661</v>
      </c>
      <c r="B22" s="18"/>
      <c r="C22" s="19">
        <v>3500</v>
      </c>
      <c r="D22" s="19"/>
      <c r="E22" s="19"/>
      <c r="F22" s="19"/>
      <c r="G22" s="20"/>
      <c r="H22" s="20"/>
      <c r="I22" s="129"/>
    </row>
    <row r="23" spans="1:9" x14ac:dyDescent="0.2">
      <c r="A23" s="17">
        <v>663</v>
      </c>
      <c r="B23" s="18"/>
      <c r="C23" s="19"/>
      <c r="D23" s="19"/>
      <c r="E23" s="19"/>
      <c r="F23" s="19">
        <v>15000</v>
      </c>
      <c r="G23" s="20"/>
      <c r="H23" s="20"/>
      <c r="I23" s="129"/>
    </row>
    <row r="24" spans="1:9" x14ac:dyDescent="0.2">
      <c r="A24" s="17">
        <v>671</v>
      </c>
      <c r="B24" s="18">
        <v>540000</v>
      </c>
      <c r="C24" s="19"/>
      <c r="D24" s="19"/>
      <c r="E24" s="19"/>
      <c r="F24" s="19"/>
      <c r="G24" s="20"/>
      <c r="H24" s="20"/>
      <c r="I24" s="129"/>
    </row>
    <row r="25" spans="1:9" x14ac:dyDescent="0.2">
      <c r="A25" s="17">
        <v>721</v>
      </c>
      <c r="B25" s="18"/>
      <c r="C25" s="19"/>
      <c r="D25" s="19"/>
      <c r="E25" s="19"/>
      <c r="F25" s="19"/>
      <c r="G25" s="20">
        <v>10000</v>
      </c>
      <c r="H25" s="20"/>
      <c r="I25" s="129"/>
    </row>
    <row r="26" spans="1:9" x14ac:dyDescent="0.2">
      <c r="A26" s="22">
        <v>922</v>
      </c>
      <c r="B26" s="18"/>
      <c r="C26" s="19"/>
      <c r="D26" s="19"/>
      <c r="E26" s="19"/>
      <c r="F26" s="19"/>
      <c r="G26" s="20"/>
      <c r="H26" s="20"/>
      <c r="I26" s="129"/>
    </row>
    <row r="27" spans="1:9" ht="13.5" thickBot="1" x14ac:dyDescent="0.25">
      <c r="A27" s="23"/>
      <c r="B27" s="24"/>
      <c r="C27" s="25"/>
      <c r="D27" s="25"/>
      <c r="E27" s="25"/>
      <c r="F27" s="25"/>
      <c r="G27" s="26"/>
      <c r="H27" s="26"/>
      <c r="I27" s="129"/>
    </row>
    <row r="28" spans="1:9" s="1" customFormat="1" ht="30" customHeight="1" thickBot="1" x14ac:dyDescent="0.25">
      <c r="A28" s="28" t="s">
        <v>16</v>
      </c>
      <c r="B28" s="29">
        <v>540000</v>
      </c>
      <c r="C28" s="30">
        <f>SUM(C20:C27)</f>
        <v>3560</v>
      </c>
      <c r="D28" s="31">
        <f>SUM(D20:D27)</f>
        <v>42616</v>
      </c>
      <c r="E28" s="30">
        <f>SUM(E19:E27)</f>
        <v>6876195</v>
      </c>
      <c r="F28" s="31">
        <f>SUM(F22:F27)</f>
        <v>15000</v>
      </c>
      <c r="G28" s="30">
        <f>SUM(G24:G27)</f>
        <v>10000</v>
      </c>
      <c r="H28" s="31"/>
      <c r="I28" s="130"/>
    </row>
    <row r="29" spans="1:9" s="1" customFormat="1" ht="28.5" customHeight="1" thickBot="1" x14ac:dyDescent="0.25">
      <c r="A29" s="28" t="s">
        <v>142</v>
      </c>
      <c r="B29" s="168">
        <f>B28+C28+D28+E28+F28+G28+H28</f>
        <v>7487371</v>
      </c>
      <c r="C29" s="169"/>
      <c r="D29" s="169"/>
      <c r="E29" s="169"/>
      <c r="F29" s="169"/>
      <c r="G29" s="169"/>
      <c r="H29" s="169"/>
      <c r="I29" s="130"/>
    </row>
    <row r="30" spans="1:9" ht="13.5" thickBot="1" x14ac:dyDescent="0.25">
      <c r="D30" s="74"/>
      <c r="E30" s="75"/>
    </row>
    <row r="31" spans="1:9" ht="26.25" thickBot="1" x14ac:dyDescent="0.25">
      <c r="A31" s="52" t="s">
        <v>8</v>
      </c>
      <c r="B31" s="165" t="s">
        <v>151</v>
      </c>
      <c r="C31" s="166"/>
      <c r="D31" s="166"/>
      <c r="E31" s="166"/>
      <c r="F31" s="166"/>
      <c r="G31" s="166"/>
      <c r="H31" s="166"/>
      <c r="I31" s="129"/>
    </row>
    <row r="32" spans="1:9" ht="90" thickBot="1" x14ac:dyDescent="0.25">
      <c r="A32" s="53" t="s">
        <v>9</v>
      </c>
      <c r="B32" s="14" t="s">
        <v>10</v>
      </c>
      <c r="C32" s="15" t="s">
        <v>11</v>
      </c>
      <c r="D32" s="15" t="s">
        <v>12</v>
      </c>
      <c r="E32" s="15" t="s">
        <v>13</v>
      </c>
      <c r="F32" s="15" t="s">
        <v>14</v>
      </c>
      <c r="G32" s="15" t="s">
        <v>129</v>
      </c>
      <c r="H32" s="98" t="s">
        <v>15</v>
      </c>
      <c r="I32" s="129"/>
    </row>
    <row r="33" spans="1:9" x14ac:dyDescent="0.2">
      <c r="A33" s="2">
        <v>636</v>
      </c>
      <c r="B33" s="3"/>
      <c r="C33" s="4"/>
      <c r="D33" s="5"/>
      <c r="E33" s="6">
        <v>6876195</v>
      </c>
      <c r="F33" s="6"/>
      <c r="G33" s="7"/>
      <c r="H33" s="7"/>
      <c r="I33" s="129"/>
    </row>
    <row r="34" spans="1:9" x14ac:dyDescent="0.2">
      <c r="A34" s="17">
        <v>641</v>
      </c>
      <c r="B34" s="18"/>
      <c r="C34" s="19">
        <v>60</v>
      </c>
      <c r="D34" s="19"/>
      <c r="E34" s="19"/>
      <c r="F34" s="19"/>
      <c r="G34" s="20"/>
      <c r="H34" s="20"/>
      <c r="I34" s="129"/>
    </row>
    <row r="35" spans="1:9" x14ac:dyDescent="0.2">
      <c r="A35" s="17">
        <v>652</v>
      </c>
      <c r="B35" s="18"/>
      <c r="C35" s="19"/>
      <c r="D35" s="19">
        <v>42616</v>
      </c>
      <c r="E35" s="19"/>
      <c r="F35" s="19"/>
      <c r="G35" s="20"/>
      <c r="H35" s="20"/>
      <c r="I35" s="129"/>
    </row>
    <row r="36" spans="1:9" x14ac:dyDescent="0.2">
      <c r="A36" s="17">
        <v>661</v>
      </c>
      <c r="B36" s="18"/>
      <c r="C36" s="19">
        <v>3500</v>
      </c>
      <c r="D36" s="19"/>
      <c r="E36" s="19"/>
      <c r="F36" s="19"/>
      <c r="G36" s="20"/>
      <c r="H36" s="20"/>
      <c r="I36" s="129"/>
    </row>
    <row r="37" spans="1:9" x14ac:dyDescent="0.2">
      <c r="A37" s="17">
        <v>663</v>
      </c>
      <c r="B37" s="18"/>
      <c r="C37" s="19"/>
      <c r="D37" s="19"/>
      <c r="E37" s="19"/>
      <c r="F37" s="19">
        <v>15000</v>
      </c>
      <c r="G37" s="20"/>
      <c r="H37" s="20"/>
      <c r="I37" s="129"/>
    </row>
    <row r="38" spans="1:9" ht="13.5" customHeight="1" x14ac:dyDescent="0.2">
      <c r="A38" s="17">
        <v>671</v>
      </c>
      <c r="B38" s="18">
        <v>540000</v>
      </c>
      <c r="C38" s="19"/>
      <c r="D38" s="19"/>
      <c r="E38" s="19"/>
      <c r="F38" s="19"/>
      <c r="G38" s="20"/>
      <c r="H38" s="20"/>
      <c r="I38" s="129"/>
    </row>
    <row r="39" spans="1:9" ht="13.5" customHeight="1" x14ac:dyDescent="0.2">
      <c r="A39" s="17">
        <v>721</v>
      </c>
      <c r="B39" s="18"/>
      <c r="C39" s="19"/>
      <c r="D39" s="19"/>
      <c r="E39" s="19"/>
      <c r="F39" s="19"/>
      <c r="G39" s="20">
        <v>10000</v>
      </c>
      <c r="H39" s="20"/>
      <c r="I39" s="129"/>
    </row>
    <row r="40" spans="1:9" ht="13.5" customHeight="1" x14ac:dyDescent="0.2">
      <c r="A40" s="22">
        <v>922</v>
      </c>
      <c r="B40" s="18"/>
      <c r="C40" s="19"/>
      <c r="D40" s="19"/>
      <c r="E40" s="19"/>
      <c r="F40" s="19"/>
      <c r="G40" s="20"/>
      <c r="H40" s="20"/>
      <c r="I40" s="129"/>
    </row>
    <row r="41" spans="1:9" ht="13.5" thickBot="1" x14ac:dyDescent="0.25">
      <c r="A41" s="23"/>
      <c r="B41" s="24"/>
      <c r="C41" s="25"/>
      <c r="D41" s="25"/>
      <c r="E41" s="25"/>
      <c r="F41" s="25"/>
      <c r="G41" s="26"/>
      <c r="H41" s="26"/>
      <c r="I41" s="129"/>
    </row>
    <row r="42" spans="1:9" s="1" customFormat="1" ht="30" customHeight="1" thickBot="1" x14ac:dyDescent="0.25">
      <c r="A42" s="28" t="s">
        <v>16</v>
      </c>
      <c r="B42" s="29">
        <v>540000</v>
      </c>
      <c r="C42" s="30">
        <f>SUM(C33:C41)</f>
        <v>3560</v>
      </c>
      <c r="D42" s="31">
        <f>SUM(D34:D41)</f>
        <v>42616</v>
      </c>
      <c r="E42" s="30">
        <f>SUM(E33:E41)</f>
        <v>6876195</v>
      </c>
      <c r="F42" s="31">
        <f>SUM(F36:F41)</f>
        <v>15000</v>
      </c>
      <c r="G42" s="30">
        <f>SUM(G38:G41)</f>
        <v>10000</v>
      </c>
      <c r="H42" s="31">
        <v>0</v>
      </c>
      <c r="I42" s="130"/>
    </row>
    <row r="43" spans="1:9" s="1" customFormat="1" ht="28.5" customHeight="1" thickBot="1" x14ac:dyDescent="0.25">
      <c r="A43" s="28" t="s">
        <v>143</v>
      </c>
      <c r="B43" s="168">
        <f>B42+C42+D42+E42+F42+G42+H42</f>
        <v>7487371</v>
      </c>
      <c r="C43" s="169"/>
      <c r="D43" s="169"/>
      <c r="E43" s="169"/>
      <c r="F43" s="169"/>
      <c r="G43" s="169"/>
      <c r="H43" s="169"/>
      <c r="I43" s="130"/>
    </row>
    <row r="44" spans="1:9" ht="13.5" customHeight="1" x14ac:dyDescent="0.2">
      <c r="C44" s="35"/>
      <c r="D44" s="74"/>
      <c r="E44" s="76"/>
    </row>
    <row r="45" spans="1:9" ht="13.5" customHeight="1" x14ac:dyDescent="0.2">
      <c r="C45" s="35"/>
      <c r="D45" s="77"/>
      <c r="E45" s="78"/>
    </row>
    <row r="46" spans="1:9" ht="13.5" customHeight="1" x14ac:dyDescent="0.2">
      <c r="D46" s="79"/>
      <c r="E46" s="80"/>
    </row>
    <row r="47" spans="1:9" ht="13.5" customHeight="1" x14ac:dyDescent="0.2">
      <c r="D47" s="81"/>
      <c r="E47" s="82"/>
    </row>
    <row r="48" spans="1:9" ht="13.5" customHeight="1" x14ac:dyDescent="0.2">
      <c r="D48" s="74"/>
      <c r="E48" s="75"/>
    </row>
    <row r="49" spans="2:5" ht="28.5" customHeight="1" x14ac:dyDescent="0.2">
      <c r="C49" s="35"/>
      <c r="D49" s="74"/>
      <c r="E49" s="83"/>
    </row>
    <row r="50" spans="2:5" ht="13.5" customHeight="1" x14ac:dyDescent="0.2">
      <c r="C50" s="35"/>
      <c r="D50" s="74"/>
      <c r="E50" s="78"/>
    </row>
    <row r="51" spans="2:5" ht="13.5" customHeight="1" x14ac:dyDescent="0.2">
      <c r="D51" s="74"/>
      <c r="E51" s="75"/>
    </row>
    <row r="52" spans="2:5" ht="13.5" customHeight="1" x14ac:dyDescent="0.2">
      <c r="D52" s="74"/>
      <c r="E52" s="82"/>
    </row>
    <row r="53" spans="2:5" ht="13.5" customHeight="1" x14ac:dyDescent="0.2">
      <c r="D53" s="74"/>
      <c r="E53" s="75"/>
    </row>
    <row r="54" spans="2:5" ht="22.5" customHeight="1" x14ac:dyDescent="0.2">
      <c r="D54" s="74"/>
      <c r="E54" s="84"/>
    </row>
    <row r="55" spans="2:5" ht="13.5" customHeight="1" x14ac:dyDescent="0.2">
      <c r="D55" s="79"/>
      <c r="E55" s="80"/>
    </row>
    <row r="56" spans="2:5" ht="13.5" customHeight="1" x14ac:dyDescent="0.2">
      <c r="B56" s="35"/>
      <c r="D56" s="79"/>
      <c r="E56" s="85"/>
    </row>
    <row r="57" spans="2:5" ht="13.5" customHeight="1" x14ac:dyDescent="0.2">
      <c r="C57" s="35"/>
      <c r="D57" s="79"/>
      <c r="E57" s="86"/>
    </row>
    <row r="58" spans="2:5" ht="13.5" customHeight="1" x14ac:dyDescent="0.2">
      <c r="C58" s="35"/>
      <c r="D58" s="81"/>
      <c r="E58" s="78"/>
    </row>
    <row r="59" spans="2:5" ht="13.5" customHeight="1" x14ac:dyDescent="0.2">
      <c r="D59" s="74"/>
      <c r="E59" s="75"/>
    </row>
    <row r="60" spans="2:5" ht="13.5" customHeight="1" x14ac:dyDescent="0.2">
      <c r="B60" s="35"/>
      <c r="D60" s="74"/>
      <c r="E60" s="76"/>
    </row>
    <row r="61" spans="2:5" ht="13.5" customHeight="1" x14ac:dyDescent="0.2">
      <c r="C61" s="35"/>
      <c r="D61" s="74"/>
      <c r="E61" s="85"/>
    </row>
    <row r="62" spans="2:5" ht="13.5" customHeight="1" x14ac:dyDescent="0.2">
      <c r="C62" s="35"/>
      <c r="D62" s="81"/>
      <c r="E62" s="78"/>
    </row>
    <row r="63" spans="2:5" ht="13.5" customHeight="1" x14ac:dyDescent="0.2">
      <c r="D63" s="79"/>
      <c r="E63" s="75"/>
    </row>
    <row r="64" spans="2:5" ht="13.5" customHeight="1" x14ac:dyDescent="0.2">
      <c r="C64" s="35"/>
      <c r="D64" s="79"/>
      <c r="E64" s="85"/>
    </row>
    <row r="65" spans="1:5" ht="22.5" customHeight="1" x14ac:dyDescent="0.2">
      <c r="D65" s="81"/>
      <c r="E65" s="84"/>
    </row>
    <row r="66" spans="1:5" ht="13.5" customHeight="1" x14ac:dyDescent="0.2">
      <c r="D66" s="74"/>
      <c r="E66" s="75"/>
    </row>
    <row r="67" spans="1:5" ht="13.5" customHeight="1" x14ac:dyDescent="0.2">
      <c r="D67" s="81"/>
      <c r="E67" s="78"/>
    </row>
    <row r="68" spans="1:5" ht="13.5" customHeight="1" x14ac:dyDescent="0.2">
      <c r="D68" s="74"/>
      <c r="E68" s="75"/>
    </row>
    <row r="69" spans="1:5" ht="13.5" customHeight="1" x14ac:dyDescent="0.2">
      <c r="D69" s="74"/>
      <c r="E69" s="75"/>
    </row>
    <row r="70" spans="1:5" ht="13.5" customHeight="1" x14ac:dyDescent="0.2">
      <c r="A70" s="35"/>
      <c r="D70" s="87"/>
      <c r="E70" s="85"/>
    </row>
    <row r="71" spans="1:5" ht="13.5" customHeight="1" x14ac:dyDescent="0.2">
      <c r="B71" s="35"/>
      <c r="C71" s="35"/>
      <c r="D71" s="88"/>
      <c r="E71" s="85"/>
    </row>
    <row r="72" spans="1:5" ht="13.5" customHeight="1" x14ac:dyDescent="0.2">
      <c r="B72" s="35"/>
      <c r="C72" s="35"/>
      <c r="D72" s="88"/>
      <c r="E72" s="76"/>
    </row>
    <row r="73" spans="1:5" ht="13.5" customHeight="1" x14ac:dyDescent="0.2">
      <c r="B73" s="35"/>
      <c r="C73" s="35"/>
      <c r="D73" s="81"/>
      <c r="E73" s="82"/>
    </row>
    <row r="74" spans="1:5" x14ac:dyDescent="0.2">
      <c r="D74" s="74"/>
      <c r="E74" s="75"/>
    </row>
    <row r="75" spans="1:5" x14ac:dyDescent="0.2">
      <c r="B75" s="35"/>
      <c r="D75" s="74"/>
      <c r="E75" s="85"/>
    </row>
    <row r="76" spans="1:5" x14ac:dyDescent="0.2">
      <c r="C76" s="35"/>
      <c r="D76" s="74"/>
      <c r="E76" s="76"/>
    </row>
    <row r="77" spans="1:5" x14ac:dyDescent="0.2">
      <c r="C77" s="35"/>
      <c r="D77" s="81"/>
      <c r="E77" s="78"/>
    </row>
    <row r="78" spans="1:5" x14ac:dyDescent="0.2">
      <c r="D78" s="74"/>
      <c r="E78" s="75"/>
    </row>
    <row r="79" spans="1:5" x14ac:dyDescent="0.2">
      <c r="D79" s="74"/>
      <c r="E79" s="75"/>
    </row>
    <row r="80" spans="1:5" x14ac:dyDescent="0.2">
      <c r="D80" s="36"/>
      <c r="E80" s="37"/>
    </row>
    <row r="81" spans="1:5" x14ac:dyDescent="0.2">
      <c r="D81" s="74"/>
      <c r="E81" s="75"/>
    </row>
    <row r="82" spans="1:5" x14ac:dyDescent="0.2">
      <c r="D82" s="74"/>
      <c r="E82" s="75"/>
    </row>
    <row r="83" spans="1:5" x14ac:dyDescent="0.2">
      <c r="D83" s="74"/>
      <c r="E83" s="75"/>
    </row>
    <row r="84" spans="1:5" x14ac:dyDescent="0.2">
      <c r="D84" s="81"/>
      <c r="E84" s="78"/>
    </row>
    <row r="85" spans="1:5" x14ac:dyDescent="0.2">
      <c r="D85" s="74"/>
      <c r="E85" s="75"/>
    </row>
    <row r="86" spans="1:5" x14ac:dyDescent="0.2">
      <c r="D86" s="81"/>
      <c r="E86" s="78"/>
    </row>
    <row r="87" spans="1:5" x14ac:dyDescent="0.2">
      <c r="D87" s="74"/>
      <c r="E87" s="75"/>
    </row>
    <row r="88" spans="1:5" x14ac:dyDescent="0.2">
      <c r="D88" s="74"/>
      <c r="E88" s="75"/>
    </row>
    <row r="89" spans="1:5" x14ac:dyDescent="0.2">
      <c r="D89" s="74"/>
      <c r="E89" s="75"/>
    </row>
    <row r="90" spans="1:5" x14ac:dyDescent="0.2">
      <c r="D90" s="74"/>
      <c r="E90" s="75"/>
    </row>
    <row r="91" spans="1:5" ht="28.5" customHeight="1" x14ac:dyDescent="0.2">
      <c r="A91" s="89"/>
      <c r="B91" s="89"/>
      <c r="C91" s="89"/>
      <c r="D91" s="90"/>
      <c r="E91" s="38"/>
    </row>
    <row r="92" spans="1:5" x14ac:dyDescent="0.2">
      <c r="C92" s="35"/>
      <c r="D92" s="74"/>
      <c r="E92" s="76"/>
    </row>
    <row r="93" spans="1:5" x14ac:dyDescent="0.2">
      <c r="D93" s="39"/>
      <c r="E93" s="40"/>
    </row>
    <row r="94" spans="1:5" x14ac:dyDescent="0.2">
      <c r="D94" s="74"/>
      <c r="E94" s="75"/>
    </row>
    <row r="95" spans="1:5" x14ac:dyDescent="0.2">
      <c r="D95" s="36"/>
      <c r="E95" s="37"/>
    </row>
    <row r="96" spans="1:5" x14ac:dyDescent="0.2">
      <c r="D96" s="36"/>
      <c r="E96" s="37"/>
    </row>
    <row r="97" spans="3:5" x14ac:dyDescent="0.2">
      <c r="D97" s="74"/>
      <c r="E97" s="75"/>
    </row>
    <row r="98" spans="3:5" x14ac:dyDescent="0.2">
      <c r="D98" s="81"/>
      <c r="E98" s="78"/>
    </row>
    <row r="99" spans="3:5" x14ac:dyDescent="0.2">
      <c r="D99" s="74"/>
      <c r="E99" s="75"/>
    </row>
    <row r="100" spans="3:5" x14ac:dyDescent="0.2">
      <c r="D100" s="74"/>
      <c r="E100" s="75"/>
    </row>
    <row r="101" spans="3:5" x14ac:dyDescent="0.2">
      <c r="D101" s="81"/>
      <c r="E101" s="78"/>
    </row>
    <row r="102" spans="3:5" x14ac:dyDescent="0.2">
      <c r="D102" s="74"/>
      <c r="E102" s="75"/>
    </row>
    <row r="103" spans="3:5" x14ac:dyDescent="0.2">
      <c r="D103" s="36"/>
      <c r="E103" s="37"/>
    </row>
    <row r="104" spans="3:5" x14ac:dyDescent="0.2">
      <c r="D104" s="81"/>
      <c r="E104" s="40"/>
    </row>
    <row r="105" spans="3:5" x14ac:dyDescent="0.2">
      <c r="D105" s="79"/>
      <c r="E105" s="37"/>
    </row>
    <row r="106" spans="3:5" x14ac:dyDescent="0.2">
      <c r="D106" s="81"/>
      <c r="E106" s="78"/>
    </row>
    <row r="107" spans="3:5" x14ac:dyDescent="0.2">
      <c r="D107" s="74"/>
      <c r="E107" s="75"/>
    </row>
    <row r="108" spans="3:5" x14ac:dyDescent="0.2">
      <c r="C108" s="35"/>
      <c r="D108" s="74"/>
      <c r="E108" s="76"/>
    </row>
    <row r="109" spans="3:5" x14ac:dyDescent="0.2">
      <c r="D109" s="79"/>
      <c r="E109" s="78"/>
    </row>
    <row r="110" spans="3:5" x14ac:dyDescent="0.2">
      <c r="D110" s="79"/>
      <c r="E110" s="37"/>
    </row>
    <row r="111" spans="3:5" x14ac:dyDescent="0.2">
      <c r="C111" s="35"/>
      <c r="D111" s="79"/>
      <c r="E111" s="41"/>
    </row>
    <row r="112" spans="3:5" x14ac:dyDescent="0.2">
      <c r="C112" s="35"/>
      <c r="D112" s="81"/>
      <c r="E112" s="82"/>
    </row>
    <row r="113" spans="1:5" x14ac:dyDescent="0.2">
      <c r="D113" s="74"/>
      <c r="E113" s="75"/>
    </row>
    <row r="114" spans="1:5" x14ac:dyDescent="0.2">
      <c r="D114" s="39"/>
      <c r="E114" s="42"/>
    </row>
    <row r="115" spans="1:5" ht="11.25" customHeight="1" x14ac:dyDescent="0.2">
      <c r="D115" s="36"/>
      <c r="E115" s="37"/>
    </row>
    <row r="116" spans="1:5" ht="24" customHeight="1" x14ac:dyDescent="0.2">
      <c r="B116" s="35"/>
      <c r="D116" s="36"/>
      <c r="E116" s="43"/>
    </row>
    <row r="117" spans="1:5" ht="15" customHeight="1" x14ac:dyDescent="0.2">
      <c r="C117" s="35"/>
      <c r="D117" s="36"/>
      <c r="E117" s="43"/>
    </row>
    <row r="118" spans="1:5" ht="11.25" customHeight="1" x14ac:dyDescent="0.2">
      <c r="D118" s="39"/>
      <c r="E118" s="40"/>
    </row>
    <row r="119" spans="1:5" x14ac:dyDescent="0.2">
      <c r="D119" s="36"/>
      <c r="E119" s="37"/>
    </row>
    <row r="120" spans="1:5" ht="13.5" customHeight="1" x14ac:dyDescent="0.2">
      <c r="B120" s="35"/>
      <c r="D120" s="36"/>
      <c r="E120" s="44"/>
    </row>
    <row r="121" spans="1:5" ht="12.75" customHeight="1" x14ac:dyDescent="0.2">
      <c r="C121" s="35"/>
      <c r="D121" s="36"/>
      <c r="E121" s="76"/>
    </row>
    <row r="122" spans="1:5" ht="12.75" customHeight="1" x14ac:dyDescent="0.2">
      <c r="C122" s="35"/>
      <c r="D122" s="81"/>
      <c r="E122" s="82"/>
    </row>
    <row r="123" spans="1:5" x14ac:dyDescent="0.2">
      <c r="D123" s="74"/>
      <c r="E123" s="75"/>
    </row>
    <row r="124" spans="1:5" x14ac:dyDescent="0.2">
      <c r="C124" s="35"/>
      <c r="D124" s="74"/>
      <c r="E124" s="41"/>
    </row>
    <row r="125" spans="1:5" x14ac:dyDescent="0.2">
      <c r="D125" s="39"/>
      <c r="E125" s="40"/>
    </row>
    <row r="126" spans="1:5" x14ac:dyDescent="0.2">
      <c r="D126" s="36"/>
      <c r="E126" s="37"/>
    </row>
    <row r="127" spans="1:5" x14ac:dyDescent="0.2">
      <c r="D127" s="74"/>
      <c r="E127" s="75"/>
    </row>
    <row r="128" spans="1:5" ht="19.5" customHeight="1" x14ac:dyDescent="0.2">
      <c r="A128" s="85"/>
      <c r="B128" s="54"/>
      <c r="C128" s="54"/>
      <c r="D128" s="54"/>
      <c r="E128" s="85"/>
    </row>
    <row r="129" spans="1:5" ht="15" customHeight="1" x14ac:dyDescent="0.2">
      <c r="A129" s="35"/>
      <c r="D129" s="87"/>
      <c r="E129" s="85"/>
    </row>
    <row r="130" spans="1:5" x14ac:dyDescent="0.2">
      <c r="A130" s="35"/>
      <c r="B130" s="35"/>
      <c r="D130" s="87"/>
      <c r="E130" s="76"/>
    </row>
    <row r="131" spans="1:5" x14ac:dyDescent="0.2">
      <c r="C131" s="35"/>
      <c r="D131" s="74"/>
      <c r="E131" s="85"/>
    </row>
    <row r="132" spans="1:5" x14ac:dyDescent="0.2">
      <c r="D132" s="77"/>
      <c r="E132" s="78"/>
    </row>
    <row r="133" spans="1:5" x14ac:dyDescent="0.2">
      <c r="B133" s="35"/>
      <c r="D133" s="74"/>
      <c r="E133" s="76"/>
    </row>
    <row r="134" spans="1:5" x14ac:dyDescent="0.2">
      <c r="C134" s="35"/>
      <c r="D134" s="74"/>
      <c r="E134" s="76"/>
    </row>
    <row r="135" spans="1:5" x14ac:dyDescent="0.2">
      <c r="D135" s="81"/>
      <c r="E135" s="82"/>
    </row>
    <row r="136" spans="1:5" ht="22.5" customHeight="1" x14ac:dyDescent="0.2">
      <c r="C136" s="35"/>
      <c r="D136" s="74"/>
      <c r="E136" s="83"/>
    </row>
    <row r="137" spans="1:5" x14ac:dyDescent="0.2">
      <c r="D137" s="74"/>
      <c r="E137" s="82"/>
    </row>
    <row r="138" spans="1:5" x14ac:dyDescent="0.2">
      <c r="B138" s="35"/>
      <c r="D138" s="79"/>
      <c r="E138" s="85"/>
    </row>
    <row r="139" spans="1:5" x14ac:dyDescent="0.2">
      <c r="C139" s="35"/>
      <c r="D139" s="79"/>
      <c r="E139" s="86"/>
    </row>
    <row r="140" spans="1:5" x14ac:dyDescent="0.2">
      <c r="D140" s="81"/>
      <c r="E140" s="78"/>
    </row>
    <row r="141" spans="1:5" ht="13.5" customHeight="1" x14ac:dyDescent="0.2">
      <c r="A141" s="35"/>
      <c r="D141" s="87"/>
      <c r="E141" s="85"/>
    </row>
    <row r="142" spans="1:5" ht="13.5" customHeight="1" x14ac:dyDescent="0.2">
      <c r="B142" s="35"/>
      <c r="D142" s="74"/>
      <c r="E142" s="85"/>
    </row>
    <row r="143" spans="1:5" ht="13.5" customHeight="1" x14ac:dyDescent="0.2">
      <c r="C143" s="35"/>
      <c r="D143" s="74"/>
      <c r="E143" s="76"/>
    </row>
    <row r="144" spans="1:5" x14ac:dyDescent="0.2">
      <c r="C144" s="35"/>
      <c r="D144" s="81"/>
      <c r="E144" s="78"/>
    </row>
    <row r="145" spans="1:5" x14ac:dyDescent="0.2">
      <c r="C145" s="35"/>
      <c r="D145" s="74"/>
      <c r="E145" s="76"/>
    </row>
    <row r="146" spans="1:5" x14ac:dyDescent="0.2">
      <c r="D146" s="39"/>
      <c r="E146" s="40"/>
    </row>
    <row r="147" spans="1:5" x14ac:dyDescent="0.2">
      <c r="C147" s="35"/>
      <c r="D147" s="79"/>
      <c r="E147" s="41"/>
    </row>
    <row r="148" spans="1:5" x14ac:dyDescent="0.2">
      <c r="C148" s="35"/>
      <c r="D148" s="81"/>
      <c r="E148" s="82"/>
    </row>
    <row r="149" spans="1:5" x14ac:dyDescent="0.2">
      <c r="D149" s="39"/>
      <c r="E149" s="45"/>
    </row>
    <row r="150" spans="1:5" x14ac:dyDescent="0.2">
      <c r="B150" s="35"/>
      <c r="D150" s="36"/>
      <c r="E150" s="44"/>
    </row>
    <row r="151" spans="1:5" x14ac:dyDescent="0.2">
      <c r="C151" s="35"/>
      <c r="D151" s="36"/>
      <c r="E151" s="76"/>
    </row>
    <row r="152" spans="1:5" x14ac:dyDescent="0.2">
      <c r="C152" s="35"/>
      <c r="D152" s="81"/>
      <c r="E152" s="82"/>
    </row>
    <row r="153" spans="1:5" x14ac:dyDescent="0.2">
      <c r="C153" s="35"/>
      <c r="D153" s="81"/>
      <c r="E153" s="82"/>
    </row>
    <row r="154" spans="1:5" x14ac:dyDescent="0.2">
      <c r="D154" s="74"/>
      <c r="E154" s="75"/>
    </row>
    <row r="155" spans="1:5" ht="18" customHeight="1" x14ac:dyDescent="0.2">
      <c r="A155" s="162"/>
      <c r="B155" s="163"/>
      <c r="C155" s="163"/>
      <c r="D155" s="163"/>
      <c r="E155" s="163"/>
    </row>
    <row r="156" spans="1:5" ht="28.5" customHeight="1" x14ac:dyDescent="0.2">
      <c r="A156" s="89"/>
      <c r="B156" s="89"/>
      <c r="C156" s="89"/>
      <c r="D156" s="90"/>
      <c r="E156" s="38"/>
    </row>
    <row r="158" spans="1:5" x14ac:dyDescent="0.2">
      <c r="A158" s="35"/>
      <c r="B158" s="35"/>
      <c r="C158" s="35"/>
      <c r="D158" s="47"/>
      <c r="E158" s="10"/>
    </row>
    <row r="159" spans="1:5" x14ac:dyDescent="0.2">
      <c r="A159" s="35"/>
      <c r="B159" s="35"/>
      <c r="C159" s="35"/>
      <c r="D159" s="47"/>
      <c r="E159" s="10"/>
    </row>
    <row r="160" spans="1:5" ht="17.25" customHeight="1" x14ac:dyDescent="0.2">
      <c r="A160" s="35"/>
      <c r="B160" s="35"/>
      <c r="C160" s="35"/>
      <c r="D160" s="47"/>
      <c r="E160" s="10"/>
    </row>
    <row r="161" spans="1:5" ht="13.5" customHeight="1" x14ac:dyDescent="0.2">
      <c r="A161" s="35"/>
      <c r="B161" s="35"/>
      <c r="C161" s="35"/>
      <c r="D161" s="47"/>
      <c r="E161" s="10"/>
    </row>
    <row r="162" spans="1:5" x14ac:dyDescent="0.2">
      <c r="A162" s="35"/>
      <c r="B162" s="35"/>
      <c r="C162" s="35"/>
      <c r="D162" s="47"/>
      <c r="E162" s="10"/>
    </row>
    <row r="163" spans="1:5" x14ac:dyDescent="0.2">
      <c r="A163" s="35"/>
      <c r="B163" s="35"/>
      <c r="C163" s="35"/>
    </row>
    <row r="164" spans="1:5" x14ac:dyDescent="0.2">
      <c r="A164" s="35"/>
      <c r="B164" s="35"/>
      <c r="C164" s="35"/>
      <c r="D164" s="47"/>
      <c r="E164" s="10"/>
    </row>
    <row r="165" spans="1:5" x14ac:dyDescent="0.2">
      <c r="A165" s="35"/>
      <c r="B165" s="35"/>
      <c r="C165" s="35"/>
      <c r="D165" s="47"/>
      <c r="E165" s="48"/>
    </row>
    <row r="166" spans="1:5" x14ac:dyDescent="0.2">
      <c r="A166" s="35"/>
      <c r="B166" s="35"/>
      <c r="C166" s="35"/>
      <c r="D166" s="47"/>
      <c r="E166" s="10"/>
    </row>
    <row r="167" spans="1:5" ht="22.5" customHeight="1" x14ac:dyDescent="0.2">
      <c r="A167" s="35"/>
      <c r="B167" s="35"/>
      <c r="C167" s="35"/>
      <c r="D167" s="47"/>
      <c r="E167" s="83"/>
    </row>
    <row r="168" spans="1:5" ht="22.5" customHeight="1" x14ac:dyDescent="0.2">
      <c r="D168" s="81"/>
      <c r="E168" s="84"/>
    </row>
  </sheetData>
  <mergeCells count="8">
    <mergeCell ref="A155:E155"/>
    <mergeCell ref="A1:H1"/>
    <mergeCell ref="B31:H31"/>
    <mergeCell ref="B3:H3"/>
    <mergeCell ref="B15:H15"/>
    <mergeCell ref="B17:H17"/>
    <mergeCell ref="B29:H29"/>
    <mergeCell ref="B43:H43"/>
  </mergeCells>
  <phoneticPr fontId="0" type="noConversion"/>
  <printOptions horizontalCentered="1"/>
  <pageMargins left="0.19685039370078741" right="0.19685039370078741" top="0.43307086614173229" bottom="0.39370078740157483" header="0.31496062992125984" footer="0.31496062992125984"/>
  <pageSetup paperSize="9" scale="88" firstPageNumber="2" orientation="landscape" useFirstPageNumber="1" r:id="rId1"/>
  <headerFooter alignWithMargins="0">
    <oddFooter>&amp;R&amp;P</oddFooter>
  </headerFooter>
  <rowBreaks count="3" manualBreakCount="3">
    <brk id="15" max="8" man="1"/>
    <brk id="89" max="9" man="1"/>
    <brk id="153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3</vt:i4>
      </vt:variant>
    </vt:vector>
  </HeadingPairs>
  <TitlesOfParts>
    <vt:vector size="7" baseType="lpstr">
      <vt:lpstr>Sažetak općeg dijela</vt:lpstr>
      <vt:lpstr>Opći dio - Prihodi</vt:lpstr>
      <vt:lpstr>Opći dio - Rashodi</vt:lpstr>
      <vt:lpstr>Plan prih. po izvorima</vt:lpstr>
      <vt:lpstr>'Plan prih. po izvorima'!Ispis_naslova</vt:lpstr>
      <vt:lpstr>'Plan prih. po izvorima'!Podrucje_ispisa</vt:lpstr>
      <vt:lpstr>'Sažetak općeg dijela'!Podrucje_ispisa</vt:lpstr>
    </vt:vector>
  </TitlesOfParts>
  <Company>Ministarstvo Financija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mfkor</dc:creator>
  <cp:lastModifiedBy>Ivona</cp:lastModifiedBy>
  <cp:lastPrinted>2016-10-04T13:06:34Z</cp:lastPrinted>
  <dcterms:created xsi:type="dcterms:W3CDTF">2013-09-11T11:00:21Z</dcterms:created>
  <dcterms:modified xsi:type="dcterms:W3CDTF">2020-10-29T10:20:16Z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7. MODEL PRIJEDLOGA FINANCIJSKOG PLANA ZA USTANOVE U ZDRAVSTVU U POSTUPKU SANACIJE.xls</vt:lpwstr>
  </property>
</Properties>
</file>