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1570" windowHeight="8055"/>
  </bookViews>
  <sheets>
    <sheet name="SAŽETAK" sheetId="1" r:id="rId1"/>
    <sheet name="PRRAS IZVORI EKONOMSKA" sheetId="2" r:id="rId2"/>
    <sheet name="FUNKCIJSKA" sheetId="3" r:id="rId3"/>
    <sheet name="POSEBNI DIO" sheetId="4" r:id="rId4"/>
    <sheet name="PRENESENA SREDSTVA" sheetId="5" r:id="rId5"/>
    <sheet name="." sheetId="6" r:id="rId6"/>
  </sheets>
  <calcPr calcId="162913"/>
</workbook>
</file>

<file path=xl/calcChain.xml><?xml version="1.0" encoding="utf-8"?>
<calcChain xmlns="http://schemas.openxmlformats.org/spreadsheetml/2006/main">
  <c r="D3" i="1" l="1"/>
  <c r="F3" i="1"/>
  <c r="D4" i="1"/>
  <c r="D5" i="1"/>
  <c r="B6" i="1"/>
  <c r="D6" i="1" s="1"/>
  <c r="D8" i="1"/>
  <c r="B9" i="1"/>
  <c r="D9" i="1"/>
  <c r="D10" i="1"/>
  <c r="D11" i="1"/>
  <c r="B27" i="1"/>
  <c r="B26" i="1"/>
  <c r="E27" i="1"/>
  <c r="F27" i="1" s="1"/>
  <c r="E26" i="1"/>
  <c r="E23" i="1"/>
  <c r="E25" i="1" s="1"/>
  <c r="D27" i="1"/>
  <c r="D26" i="1"/>
  <c r="D25" i="1"/>
  <c r="C28" i="1"/>
  <c r="C27" i="1"/>
  <c r="G27" i="1" s="1"/>
  <c r="C26" i="1"/>
  <c r="C23" i="1"/>
  <c r="G23" i="1" s="1"/>
  <c r="B23" i="1"/>
  <c r="D53" i="1"/>
  <c r="G44" i="1"/>
  <c r="F44" i="1"/>
  <c r="C25" i="1" l="1"/>
  <c r="G25" i="1" s="1"/>
  <c r="B28" i="1"/>
  <c r="E28" i="1"/>
  <c r="F26" i="1"/>
  <c r="H26" i="1" s="1"/>
  <c r="G26" i="1"/>
  <c r="H27" i="1"/>
  <c r="C29" i="1"/>
  <c r="D28" i="1"/>
  <c r="G28" i="1" s="1"/>
  <c r="F23" i="1"/>
  <c r="B25" i="1"/>
  <c r="F28" i="1" l="1"/>
  <c r="H28" i="1" s="1"/>
  <c r="D29" i="1"/>
  <c r="F25" i="1"/>
  <c r="H25" i="1" s="1"/>
  <c r="H23" i="1"/>
  <c r="B29" i="1"/>
  <c r="G29" i="1" s="1"/>
  <c r="B10" i="4" l="1"/>
  <c r="B11" i="4" s="1"/>
  <c r="B12" i="4" s="1"/>
  <c r="B13" i="4" s="1"/>
  <c r="B44" i="2" l="1"/>
  <c r="D22" i="2"/>
  <c r="D24" i="2"/>
  <c r="D25" i="2"/>
  <c r="D26" i="2"/>
  <c r="D27" i="2"/>
  <c r="D28" i="2"/>
  <c r="D29" i="2"/>
  <c r="D31" i="2"/>
  <c r="D33" i="2"/>
  <c r="D34" i="2"/>
  <c r="D35" i="2"/>
  <c r="D36" i="2"/>
  <c r="D37" i="2"/>
  <c r="D39" i="2"/>
  <c r="D40" i="2"/>
  <c r="D42" i="2"/>
  <c r="D43" i="2"/>
  <c r="D44" i="2"/>
  <c r="D48" i="2"/>
  <c r="D50" i="2"/>
  <c r="D21" i="2"/>
  <c r="D12" i="2"/>
  <c r="D13" i="2"/>
  <c r="D14" i="2"/>
  <c r="D15" i="2"/>
  <c r="D16" i="2"/>
  <c r="D17" i="2"/>
  <c r="D18" i="2"/>
  <c r="D19" i="2"/>
  <c r="D20" i="2"/>
  <c r="D4" i="2"/>
  <c r="D5" i="2"/>
  <c r="D6" i="2"/>
  <c r="D7" i="2"/>
  <c r="D8" i="2"/>
  <c r="D9" i="2"/>
  <c r="D10" i="2"/>
  <c r="D11" i="2"/>
  <c r="D3" i="2"/>
  <c r="B17" i="2"/>
  <c r="B16" i="2"/>
  <c r="B10" i="2"/>
  <c r="B8" i="2"/>
  <c r="B6" i="2"/>
  <c r="E21" i="5" l="1"/>
</calcChain>
</file>

<file path=xl/sharedStrings.xml><?xml version="1.0" encoding="utf-8"?>
<sst xmlns="http://schemas.openxmlformats.org/spreadsheetml/2006/main" count="268" uniqueCount="114">
  <si>
    <t>Oznaka</t>
  </si>
  <si>
    <t>Ostvarenje 2024.</t>
  </si>
  <si>
    <t>Plan 2025.</t>
  </si>
  <si>
    <t>Indeks</t>
  </si>
  <si>
    <t>Plan 2026.</t>
  </si>
  <si>
    <t>2026 / 2025</t>
  </si>
  <si>
    <t>Projekcija 2027.</t>
  </si>
  <si>
    <t>2027 / 2026</t>
  </si>
  <si>
    <t>Projekcija 2028.</t>
  </si>
  <si>
    <t>2028 / 2027</t>
  </si>
  <si>
    <t>A. RAČUN PRIHODA I RASHODA</t>
  </si>
  <si>
    <t>6 Prihodi poslovanja</t>
  </si>
  <si>
    <t>3 Rashodi poslovanja</t>
  </si>
  <si>
    <t>4 Rashodi za nabavu nefinancijske imovine</t>
  </si>
  <si>
    <t>Razlika - višak/manjak</t>
  </si>
  <si>
    <t>C. PRORAČUN UKUPNO</t>
  </si>
  <si>
    <t>1. PRIHODI I PRIMICI</t>
  </si>
  <si>
    <t>2. RASHODI I IZDACI</t>
  </si>
  <si>
    <t>3. RAZLIKA - VIŠAK/MANJAK</t>
  </si>
  <si>
    <t>VIŠAK/MANJAK PRIHODA</t>
  </si>
  <si>
    <t>63 Pomoći iz inozemstva i od subjekata unutar općeg proračuna</t>
  </si>
  <si>
    <t>Izvor: 5.50 Pomoći iz državnog proračuna</t>
  </si>
  <si>
    <t>Izvor: 52 Pomoći - proračunski korisnici</t>
  </si>
  <si>
    <t>64 Prihodi od imovine</t>
  </si>
  <si>
    <t>Izvor: 32 Vlastiti prihodi - proračunski korisnici</t>
  </si>
  <si>
    <t>65 Prihodi od upravnih i administrativnih pristojbi, pristojbi po posebnim propisima i naknada</t>
  </si>
  <si>
    <t>Izvor: 43 Prihodi za posebne namjene - proračunski korisnici</t>
  </si>
  <si>
    <t>66 Prihodi od prodaje proizvoda i robe te pruženih usluga i prihodi od donacija te povrati po protestiranim jamstvima</t>
  </si>
  <si>
    <t>Izvor: 62 Donacije - proračunski korisnici</t>
  </si>
  <si>
    <t>67 Prihodi iz nadležnog proračuna i od HZZO-a temeljem ugovornih obveza</t>
  </si>
  <si>
    <t>Izvor: 11 Opći prihodi i primici</t>
  </si>
  <si>
    <t>Izvor: 44 Prihodi za decentralizirane funkcije</t>
  </si>
  <si>
    <t>SVEUKUPNO PRIHODI</t>
  </si>
  <si>
    <t>31 Rashodi za zaposlene</t>
  </si>
  <si>
    <t>Izvor: 48 Prenesena sredstva - namjenski prihodi</t>
  </si>
  <si>
    <t>32 Materijalni rashodi</t>
  </si>
  <si>
    <t>Izvor: 58 Prenesena sredstva - pomoći</t>
  </si>
  <si>
    <t>Izvor: 68 Prenesena sredstva - donacije</t>
  </si>
  <si>
    <t>34 Financijski rashodi</t>
  </si>
  <si>
    <t>37 Naknade građanima i kućanstvima na temelju osiguranja i druge naknade</t>
  </si>
  <si>
    <t>38 Ostali rashodi</t>
  </si>
  <si>
    <t>42 Rashodi za nabavu proizvedene dugotrajne imovine</t>
  </si>
  <si>
    <t>Izvor: 38 Prenesena sredstva - vlastiti prihodi proračunskih korisnika</t>
  </si>
  <si>
    <t>Izvor: 78 Prenesena sredstva - prihodi od prodaje ili zamjene nefinancijske imovine i naknade s naslova osiguranja</t>
  </si>
  <si>
    <t>SVEUKUPNO RASHODI</t>
  </si>
  <si>
    <t>SVEUKUPNO</t>
  </si>
  <si>
    <t>Funk. klas: 0922 Više srednjoškolsko obrazovanje</t>
  </si>
  <si>
    <t>Funk. klas: 0960 Dodatne usluge u obrazovanju</t>
  </si>
  <si>
    <t>Funk. klas: 0980 Usluge obrazovanja koje nisu drugdje svrstane</t>
  </si>
  <si>
    <t>SVEUKUPNO RASHODI I IZDACI</t>
  </si>
  <si>
    <t>Izvor: 1 OPĆI PRIHODI I PRIMICI</t>
  </si>
  <si>
    <t>Izvor: 3 VLASTITI PRIHODI</t>
  </si>
  <si>
    <t>Izvor: 4 PRIHODI ZA POSEBNE NAMJENE</t>
  </si>
  <si>
    <t>Izvor: 5 POMOĆI</t>
  </si>
  <si>
    <t>Izvor: 6 DONACIJE</t>
  </si>
  <si>
    <t>Izvor: 7 PRIHODI OD PRODAJE ILI ZAMJENE NEFINANCIJSKE IMOVINE I NAKNADE S NASLOVA OSIGURANJA</t>
  </si>
  <si>
    <t>Program: 5306 Obilježavanje postignuća učenika i nastavnika</t>
  </si>
  <si>
    <t>A 530605 Natjecanja i smotre</t>
  </si>
  <si>
    <t>Izvor: 111 Porezni i ostali prihodi</t>
  </si>
  <si>
    <t>Program: 5501 Srednjoškolsko obrazovanje</t>
  </si>
  <si>
    <t>A 550101 Osiguravanje uvjeta rada</t>
  </si>
  <si>
    <t>Izvor: 431 Prihodi za posebne namjene - proračunski korisnici</t>
  </si>
  <si>
    <t>Izvor: 442 Prihodi za decentralizirane funkcije - SŠ</t>
  </si>
  <si>
    <t>Izvor: 483 Prenesena sredstva - namjenski prihodi - proračunski korisnici</t>
  </si>
  <si>
    <t>Izvor: 5.5011100 Pomoći iz državnog proračuna kroz opće prihode i primitke - korisnici - 100</t>
  </si>
  <si>
    <t>Izvor: 5.5011180 Pomoći iz državnog proračuna kroz opće prihode i primitke - korisnici - 180</t>
  </si>
  <si>
    <t>Izvor: 521 Pomoći - proračunski korisnici</t>
  </si>
  <si>
    <t>Izvor: 582 Prenesena sredstva - pomoći - proračunski korisnici</t>
  </si>
  <si>
    <t>Izvor: 621 Donacije - proračunski korisnici</t>
  </si>
  <si>
    <t>Izvor: 682 Prenesena sredstva - donacije - proračunski korisnici</t>
  </si>
  <si>
    <t>Program: 5502 Unapređenje kvalitete odgojno obrazovnog sustava</t>
  </si>
  <si>
    <t>A 550203 Programi školskog kurikuluma</t>
  </si>
  <si>
    <t>A 550221 Osiguranje besplatnih zaliha menstrualnih higijenskih potrepština</t>
  </si>
  <si>
    <t>Program: 5504 Kapitalna ulaganja u odgojno obrazovnu infrastrukturu</t>
  </si>
  <si>
    <t>K 550401 Opremanje ustanova školstva</t>
  </si>
  <si>
    <t>Izvor: 321 Vlastiti prihodi - proračunski korisnici</t>
  </si>
  <si>
    <t>Izvor: 383 Prenesena sredstva - vlastiti prihodi proračunskih korisnika</t>
  </si>
  <si>
    <t>Izvor: 782 Prenesena sredstva - Prihodi od prodaje ili zamjene nefinancijske imovine i naknade štete s naslova osiguranja</t>
  </si>
  <si>
    <t>UKUPNO:</t>
  </si>
  <si>
    <t xml:space="preserve"> 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</si>
  <si>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</si>
  <si>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</si>
  <si>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t>UKUPNO PRIHODI</t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</si>
  <si>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</si>
  <si>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</si>
  <si>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t>UKUPNO RASHODI</t>
  </si>
  <si>
    <t>RAZLIKA:  VIŠAK/MANJAK (A)</t>
  </si>
  <si>
    <t>OPĆI DIO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</si>
  <si>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</si>
  <si>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Indeks 4./1. (5.)</t>
  </si>
  <si>
    <t>Indeks 4./3. (6.)</t>
  </si>
  <si>
    <t>B. RAČUN FINANCIRANJA</t>
  </si>
  <si>
    <t>B. RAČUN PRIHODA I PRIMITAKA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</si>
  <si>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</si>
  <si>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</si>
  <si>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RAZLIKA:  PRIMICI/IZDACI = NETO (B)</t>
  </si>
  <si>
    <t xml:space="preserve">C. PRENESENA SREDSTVA IZ PRETHODNE GODINE </t>
  </si>
  <si>
    <t>PRENESENA SREDSTVA   (C)  VIŠAK/MANJAK  IZ PRED. GODINE</t>
  </si>
  <si>
    <t>Prenesena raspoloživa sredstva iz prethodne godine: VIŠAK</t>
  </si>
  <si>
    <t>Preneseni MANJAK  iz prethodne godine</t>
  </si>
  <si>
    <t xml:space="preserve">D. VIŠAK/MANJAK PRIHODA RASPOLOŽIV U SLIJEDEĆEM RAZDOBLJU </t>
  </si>
  <si>
    <t>D. PRIJENOS SREDSTAVA U SLIJEDEĆE RAZDOBLJE</t>
  </si>
  <si>
    <t>VIŠAK/MANJAK (A) +/- NETO (B)+ PRENESENA SREDSTVA (C) = D</t>
  </si>
  <si>
    <t>VIŠAK prihoda raspoloživ u slijedećem razdoblju</t>
  </si>
  <si>
    <t xml:space="preserve">MANJAK prihoda </t>
  </si>
  <si>
    <t>PRIJEDLOG FINANCIJSKOG PLANA ZA 2026. I PROJEKCIJE ZA 2027. I 2028. GODINU</t>
  </si>
  <si>
    <t>Ostvarenje preth. 2024. godine.             (1)</t>
  </si>
  <si>
    <t>Plan 2025. (2.)</t>
  </si>
  <si>
    <t>Projekcija 2028.     (5)</t>
  </si>
  <si>
    <t>Projekcija 2027. (4.)</t>
  </si>
  <si>
    <t>Plan 2026. (3)</t>
  </si>
  <si>
    <t>Indeks 3./2. (5.)</t>
  </si>
  <si>
    <t>Ostvarenje prethodne  2024. godine (1)</t>
  </si>
  <si>
    <t>Ostvarenje 2025.  godine        (4.)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</si>
</sst>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;[Red]#,##0.00"/>
    <numFmt numFmtId="177" formatCode="#,##0.00\ _k_n;[Red]#,##0.00\ _k_n"/>
  </numFmts>
  <fonts count="4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sz val="9"/>
      <color rgb="FF000000"/>
      <name val="Verdana"/>
      <family val="2"/>
      <charset val="238"/>
    </font>
    <font>
      <b/>
      <sz val="10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7.5"/>
      <color rgb="FFFFFFFF"/>
      <name val="Arial"/>
      <family val="2"/>
      <charset val="238"/>
    </font>
    <font>
      <sz val="9"/>
      <color rgb="FFFFFFFF"/>
      <name val="Verdana"/>
      <family val="2"/>
      <charset val="238"/>
    </font>
    <font>
      <b/>
      <sz val="10"/>
      <color rgb="FFFFFFFF"/>
      <name val="Arial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sz val="10"/>
      <color theme="1"/>
      <name val="Arial"/>
      <family val="2"/>
      <charset val="238"/>
    </font>
    <font>
      <b/>
      <sz val="9"/>
      <color rgb="FF000000"/>
      <name val="Verdana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sz val="11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4"/>
      <color rgb="FF000000"/>
      <name val="Times New Roman"/>
      <family val="1"/>
      <charset val="238"/>
    </font>
    <font>
      <b/>
      <sz val="12"/>
      <color rgb="FFFF0000"/>
      <name val="Arial"/>
      <family val="2"/>
      <charset val="238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87CE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7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18" fillId="0" borderId="0" xfId="0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20" fillId="0" borderId="10" xfId="0" applyFont="1" applyBorder="1" applyAlignment="1">
      <alignment horizontal="center" vertical="center" wrapText="1" indent="1"/>
    </xf>
    <xf numFmtId="0" fontId="19" fillId="33" borderId="0" xfId="0" applyFont="1" applyFill="1" applyAlignment="1">
      <alignment horizontal="left" indent="1"/>
    </xf>
    <xf numFmtId="0" fontId="19" fillId="33" borderId="11" xfId="0" applyFont="1" applyFill="1" applyBorder="1" applyAlignment="1">
      <alignment horizontal="left" wrapText="1" indent="1"/>
    </xf>
    <xf numFmtId="0" fontId="21" fillId="33" borderId="11" xfId="0" applyFont="1" applyFill="1" applyBorder="1" applyAlignment="1">
      <alignment horizontal="left" wrapText="1" indent="1"/>
    </xf>
    <xf numFmtId="4" fontId="19" fillId="33" borderId="11" xfId="0" applyNumberFormat="1" applyFont="1" applyFill="1" applyBorder="1" applyAlignment="1">
      <alignment horizontal="righ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3" borderId="11" xfId="0" applyFont="1" applyFill="1" applyBorder="1" applyAlignment="1">
      <alignment horizontal="right" wrapText="1" indent="1"/>
    </xf>
    <xf numFmtId="0" fontId="21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2"/>
    </xf>
    <xf numFmtId="0" fontId="21" fillId="33" borderId="11" xfId="0" applyFont="1" applyFill="1" applyBorder="1" applyAlignment="1">
      <alignment horizontal="left" wrapText="1" indent="3"/>
    </xf>
    <xf numFmtId="0" fontId="23" fillId="34" borderId="11" xfId="0" applyFont="1" applyFill="1" applyBorder="1" applyAlignment="1">
      <alignment horizontal="left" wrapText="1" indent="1"/>
    </xf>
    <xf numFmtId="4" fontId="23" fillId="34" borderId="11" xfId="0" applyNumberFormat="1" applyFont="1" applyFill="1" applyBorder="1" applyAlignment="1">
      <alignment horizontal="right" wrapText="1" indent="1"/>
    </xf>
    <xf numFmtId="0" fontId="23" fillId="34" borderId="11" xfId="0" applyFont="1" applyFill="1" applyBorder="1" applyAlignment="1">
      <alignment horizontal="right" wrapText="1" indent="1"/>
    </xf>
    <xf numFmtId="4" fontId="24" fillId="34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left" wrapText="1" indent="3"/>
    </xf>
    <xf numFmtId="0" fontId="25" fillId="34" borderId="11" xfId="0" applyFont="1" applyFill="1" applyBorder="1" applyAlignment="1">
      <alignment horizontal="left" wrapText="1" indent="1"/>
    </xf>
    <xf numFmtId="4" fontId="25" fillId="34" borderId="11" xfId="0" applyNumberFormat="1" applyFont="1" applyFill="1" applyBorder="1" applyAlignment="1">
      <alignment horizontal="right" wrapText="1" indent="1"/>
    </xf>
    <xf numFmtId="0" fontId="25" fillId="34" borderId="11" xfId="0" applyFont="1" applyFill="1" applyBorder="1" applyAlignment="1">
      <alignment horizontal="right" wrapText="1" indent="1"/>
    </xf>
    <xf numFmtId="0" fontId="19" fillId="34" borderId="0" xfId="0" applyFont="1" applyFill="1" applyAlignment="1">
      <alignment horizontal="left" indent="1"/>
    </xf>
    <xf numFmtId="0" fontId="21" fillId="35" borderId="11" xfId="0" applyFont="1" applyFill="1" applyBorder="1" applyAlignment="1">
      <alignment horizontal="left" wrapText="1" indent="2"/>
    </xf>
    <xf numFmtId="4" fontId="21" fillId="35" borderId="11" xfId="0" applyNumberFormat="1" applyFont="1" applyFill="1" applyBorder="1" applyAlignment="1">
      <alignment horizontal="right" wrapText="1" indent="1"/>
    </xf>
    <xf numFmtId="0" fontId="21" fillId="35" borderId="11" xfId="0" applyFont="1" applyFill="1" applyBorder="1" applyAlignment="1">
      <alignment horizontal="right" wrapText="1" indent="1"/>
    </xf>
    <xf numFmtId="4" fontId="19" fillId="35" borderId="11" xfId="0" applyNumberFormat="1" applyFont="1" applyFill="1" applyBorder="1" applyAlignment="1">
      <alignment horizontal="right" wrapText="1" indent="1"/>
    </xf>
    <xf numFmtId="0" fontId="19" fillId="35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4"/>
    </xf>
    <xf numFmtId="0" fontId="22" fillId="33" borderId="11" xfId="0" applyFont="1" applyFill="1" applyBorder="1" applyAlignment="1">
      <alignment horizontal="left" wrapText="1" indent="5"/>
    </xf>
    <xf numFmtId="0" fontId="19" fillId="33" borderId="12" xfId="0" applyFont="1" applyFill="1" applyBorder="1" applyAlignment="1">
      <alignment horizontal="left" wrapText="1" indent="1"/>
    </xf>
    <xf numFmtId="0" fontId="22" fillId="33" borderId="12" xfId="0" applyFont="1" applyFill="1" applyBorder="1" applyAlignment="1">
      <alignment horizontal="left" wrapText="1" indent="1"/>
    </xf>
    <xf numFmtId="0" fontId="19" fillId="33" borderId="13" xfId="0" applyFont="1" applyFill="1" applyBorder="1" applyAlignment="1">
      <alignment horizontal="left" wrapText="1" indent="1"/>
    </xf>
    <xf numFmtId="0" fontId="22" fillId="33" borderId="13" xfId="0" applyFont="1" applyFill="1" applyBorder="1" applyAlignment="1">
      <alignment horizontal="left" wrapText="1" indent="1"/>
    </xf>
    <xf numFmtId="0" fontId="0" fillId="0" borderId="13" xfId="0" applyBorder="1"/>
    <xf numFmtId="0" fontId="16" fillId="0" borderId="13" xfId="0" applyFont="1" applyBorder="1"/>
    <xf numFmtId="4" fontId="16" fillId="0" borderId="13" xfId="0" applyNumberFormat="1" applyFont="1" applyBorder="1"/>
    <xf numFmtId="0" fontId="21" fillId="33" borderId="11" xfId="0" applyFont="1" applyFill="1" applyBorder="1" applyAlignment="1">
      <alignment horizontal="right" wrapText="1"/>
    </xf>
    <xf numFmtId="0" fontId="19" fillId="33" borderId="0" xfId="0" applyFont="1" applyFill="1" applyAlignment="1">
      <alignment horizontal="left" indent="1"/>
    </xf>
    <xf numFmtId="0" fontId="22" fillId="33" borderId="11" xfId="0" applyFont="1" applyFill="1" applyBorder="1" applyAlignment="1">
      <alignment horizontal="left" wrapText="1" indent="1"/>
    </xf>
    <xf numFmtId="4" fontId="22" fillId="33" borderId="11" xfId="0" applyNumberFormat="1" applyFont="1" applyFill="1" applyBorder="1" applyAlignment="1">
      <alignment horizontal="right" wrapText="1" indent="1"/>
    </xf>
    <xf numFmtId="0" fontId="22" fillId="33" borderId="11" xfId="0" applyFont="1" applyFill="1" applyBorder="1" applyAlignment="1">
      <alignment horizontal="right" wrapText="1" indent="1"/>
    </xf>
    <xf numFmtId="4" fontId="21" fillId="33" borderId="11" xfId="0" applyNumberFormat="1" applyFont="1" applyFill="1" applyBorder="1" applyAlignment="1">
      <alignment horizontal="right" wrapText="1" indent="1"/>
    </xf>
    <xf numFmtId="0" fontId="19" fillId="36" borderId="0" xfId="0" applyFont="1" applyFill="1" applyAlignment="1">
      <alignment horizontal="left" indent="1"/>
    </xf>
    <xf numFmtId="2" fontId="22" fillId="33" borderId="11" xfId="0" applyNumberFormat="1" applyFont="1" applyFill="1" applyBorder="1" applyAlignment="1">
      <alignment horizontal="right" wrapText="1" indent="1"/>
    </xf>
    <xf numFmtId="10" fontId="22" fillId="33" borderId="11" xfId="42" applyNumberFormat="1" applyFont="1" applyFill="1" applyBorder="1" applyAlignment="1">
      <alignment horizontal="right" wrapText="1" indent="1"/>
    </xf>
    <xf numFmtId="4" fontId="28" fillId="33" borderId="11" xfId="0" applyNumberFormat="1" applyFont="1" applyFill="1" applyBorder="1" applyAlignment="1">
      <alignment horizontal="right" wrapText="1" indent="1"/>
    </xf>
    <xf numFmtId="0" fontId="22" fillId="37" borderId="11" xfId="0" applyFont="1" applyFill="1" applyBorder="1" applyAlignment="1">
      <alignment horizontal="left" wrapText="1" indent="1"/>
    </xf>
    <xf numFmtId="0" fontId="22" fillId="38" borderId="11" xfId="0" applyFont="1" applyFill="1" applyBorder="1" applyAlignment="1">
      <alignment horizontal="left" wrapText="1" indent="1"/>
    </xf>
    <xf numFmtId="0" fontId="21" fillId="36" borderId="11" xfId="0" applyFont="1" applyFill="1" applyBorder="1" applyAlignment="1">
      <alignment horizontal="left" wrapText="1" indent="2"/>
    </xf>
    <xf numFmtId="4" fontId="21" fillId="36" borderId="11" xfId="0" applyNumberFormat="1" applyFont="1" applyFill="1" applyBorder="1" applyAlignment="1">
      <alignment horizontal="right" wrapText="1" indent="1"/>
    </xf>
    <xf numFmtId="0" fontId="21" fillId="36" borderId="11" xfId="0" applyFont="1" applyFill="1" applyBorder="1" applyAlignment="1">
      <alignment horizontal="right" wrapText="1" indent="1"/>
    </xf>
    <xf numFmtId="4" fontId="19" fillId="36" borderId="11" xfId="0" applyNumberFormat="1" applyFont="1" applyFill="1" applyBorder="1" applyAlignment="1">
      <alignment horizontal="right" wrapText="1" indent="1"/>
    </xf>
    <xf numFmtId="0" fontId="22" fillId="36" borderId="11" xfId="0" applyFont="1" applyFill="1" applyBorder="1" applyAlignment="1">
      <alignment horizontal="left" wrapText="1" indent="3"/>
    </xf>
    <xf numFmtId="0" fontId="22" fillId="36" borderId="11" xfId="0" applyFont="1" applyFill="1" applyBorder="1" applyAlignment="1">
      <alignment horizontal="left" wrapText="1" indent="1"/>
    </xf>
    <xf numFmtId="0" fontId="22" fillId="36" borderId="11" xfId="0" applyFont="1" applyFill="1" applyBorder="1" applyAlignment="1">
      <alignment horizontal="right" wrapText="1" indent="1"/>
    </xf>
    <xf numFmtId="0" fontId="19" fillId="36" borderId="11" xfId="0" applyFont="1" applyFill="1" applyBorder="1" applyAlignment="1">
      <alignment horizontal="right" wrapText="1" indent="1"/>
    </xf>
    <xf numFmtId="2" fontId="22" fillId="38" borderId="11" xfId="0" applyNumberFormat="1" applyFont="1" applyFill="1" applyBorder="1" applyAlignment="1">
      <alignment horizontal="right" wrapText="1" indent="1"/>
    </xf>
    <xf numFmtId="4" fontId="22" fillId="38" borderId="11" xfId="0" applyNumberFormat="1" applyFont="1" applyFill="1" applyBorder="1" applyAlignment="1">
      <alignment horizontal="right" wrapText="1" indent="1"/>
    </xf>
    <xf numFmtId="4" fontId="19" fillId="38" borderId="11" xfId="0" applyNumberFormat="1" applyFont="1" applyFill="1" applyBorder="1" applyAlignment="1">
      <alignment horizontal="right" wrapText="1" indent="1"/>
    </xf>
    <xf numFmtId="0" fontId="22" fillId="38" borderId="11" xfId="0" applyFont="1" applyFill="1" applyBorder="1" applyAlignment="1">
      <alignment horizontal="right" wrapText="1" indent="1"/>
    </xf>
    <xf numFmtId="0" fontId="26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 indent="1"/>
    </xf>
    <xf numFmtId="0" fontId="21" fillId="39" borderId="16" xfId="0" applyFont="1" applyFill="1" applyBorder="1" applyAlignment="1">
      <alignment horizontal="left" wrapText="1" indent="1"/>
    </xf>
    <xf numFmtId="164" fontId="30" fillId="33" borderId="11" xfId="47" applyNumberFormat="1" applyFont="1" applyFill="1" applyBorder="1" applyAlignment="1">
      <alignment wrapText="1"/>
    </xf>
    <xf numFmtId="164" fontId="31" fillId="40" borderId="11" xfId="47" applyNumberFormat="1" applyFont="1" applyFill="1" applyBorder="1" applyAlignment="1">
      <alignment wrapText="1"/>
    </xf>
    <xf numFmtId="164" fontId="32" fillId="39" borderId="17" xfId="47" applyNumberFormat="1" applyFont="1" applyFill="1" applyBorder="1" applyAlignment="1">
      <alignment wrapText="1"/>
    </xf>
    <xf numFmtId="0" fontId="22" fillId="39" borderId="18" xfId="0" applyFont="1" applyFill="1" applyBorder="1" applyAlignment="1">
      <alignment horizontal="left" vertical="center" wrapText="1" indent="1"/>
    </xf>
    <xf numFmtId="0" fontId="21" fillId="33" borderId="19" xfId="0" applyFont="1" applyFill="1" applyBorder="1" applyAlignment="1">
      <alignment horizontal="left" wrapText="1" indent="1"/>
    </xf>
    <xf numFmtId="0" fontId="31" fillId="40" borderId="19" xfId="0" applyFont="1" applyFill="1" applyBorder="1" applyAlignment="1">
      <alignment horizontal="left" wrapText="1" indent="1"/>
    </xf>
    <xf numFmtId="0" fontId="31" fillId="39" borderId="20" xfId="0" applyFont="1" applyFill="1" applyBorder="1" applyAlignment="1">
      <alignment horizontal="left" vertical="center" wrapText="1"/>
    </xf>
    <xf numFmtId="164" fontId="21" fillId="33" borderId="11" xfId="47" applyNumberFormat="1" applyFont="1" applyFill="1" applyBorder="1" applyAlignment="1">
      <alignment wrapText="1"/>
    </xf>
    <xf numFmtId="4" fontId="21" fillId="33" borderId="11" xfId="0" applyNumberFormat="1" applyFont="1" applyFill="1" applyBorder="1" applyAlignment="1">
      <alignment wrapText="1"/>
    </xf>
    <xf numFmtId="2" fontId="21" fillId="33" borderId="11" xfId="0" applyNumberFormat="1" applyFont="1" applyFill="1" applyBorder="1" applyAlignment="1">
      <alignment horizontal="right" wrapText="1" indent="1"/>
    </xf>
    <xf numFmtId="0" fontId="26" fillId="0" borderId="0" xfId="0" applyFont="1" applyBorder="1" applyAlignment="1">
      <alignment horizontal="center" vertical="center" wrapText="1"/>
    </xf>
    <xf numFmtId="0" fontId="33" fillId="41" borderId="0" xfId="43" applyNumberFormat="1" applyFont="1" applyFill="1" applyBorder="1" applyAlignment="1" applyProtection="1">
      <alignment horizontal="center" vertical="center"/>
    </xf>
    <xf numFmtId="0" fontId="33" fillId="0" borderId="0" xfId="43" applyNumberFormat="1" applyFont="1" applyFill="1" applyBorder="1" applyAlignment="1" applyProtection="1">
      <alignment horizontal="center" vertical="center" wrapText="1"/>
    </xf>
    <xf numFmtId="0" fontId="33" fillId="0" borderId="21" xfId="43" applyNumberFormat="1" applyFont="1" applyFill="1" applyBorder="1" applyAlignment="1" applyProtection="1">
      <alignment horizontal="center"/>
    </xf>
    <xf numFmtId="0" fontId="33" fillId="0" borderId="22" xfId="43" applyNumberFormat="1" applyFont="1" applyFill="1" applyBorder="1" applyAlignment="1" applyProtection="1">
      <alignment horizontal="center"/>
    </xf>
    <xf numFmtId="0" fontId="33" fillId="0" borderId="23" xfId="43" applyNumberFormat="1" applyFont="1" applyFill="1" applyBorder="1" applyAlignment="1" applyProtection="1">
      <alignment horizontal="center"/>
    </xf>
    <xf numFmtId="0" fontId="20" fillId="0" borderId="15" xfId="0" applyFont="1" applyBorder="1" applyAlignment="1">
      <alignment horizontal="center" vertical="center" wrapText="1" indent="1"/>
    </xf>
    <xf numFmtId="0" fontId="19" fillId="39" borderId="24" xfId="0" applyFont="1" applyFill="1" applyBorder="1" applyAlignment="1">
      <alignment horizontal="left" wrapText="1" indent="1"/>
    </xf>
    <xf numFmtId="164" fontId="30" fillId="33" borderId="25" xfId="47" applyNumberFormat="1" applyFont="1" applyFill="1" applyBorder="1" applyAlignment="1">
      <alignment wrapText="1"/>
    </xf>
    <xf numFmtId="164" fontId="30" fillId="40" borderId="11" xfId="47" applyNumberFormat="1" applyFont="1" applyFill="1" applyBorder="1" applyAlignment="1">
      <alignment wrapText="1"/>
    </xf>
    <xf numFmtId="164" fontId="30" fillId="40" borderId="25" xfId="47" applyNumberFormat="1" applyFont="1" applyFill="1" applyBorder="1" applyAlignment="1">
      <alignment wrapText="1"/>
    </xf>
    <xf numFmtId="164" fontId="31" fillId="39" borderId="17" xfId="47" applyNumberFormat="1" applyFont="1" applyFill="1" applyBorder="1" applyAlignment="1">
      <alignment wrapText="1"/>
    </xf>
    <xf numFmtId="164" fontId="35" fillId="39" borderId="11" xfId="47" applyNumberFormat="1" applyFont="1" applyFill="1" applyBorder="1" applyAlignment="1">
      <alignment wrapText="1"/>
    </xf>
    <xf numFmtId="164" fontId="35" fillId="39" borderId="25" xfId="47" applyNumberFormat="1" applyFont="1" applyFill="1" applyBorder="1" applyAlignment="1">
      <alignment wrapText="1"/>
    </xf>
    <xf numFmtId="0" fontId="22" fillId="0" borderId="18" xfId="0" applyFont="1" applyFill="1" applyBorder="1" applyAlignment="1">
      <alignment horizontal="left" vertical="center" wrapText="1"/>
    </xf>
    <xf numFmtId="177" fontId="30" fillId="0" borderId="16" xfId="47" applyNumberFormat="1" applyFont="1" applyFill="1" applyBorder="1" applyAlignment="1">
      <alignment wrapText="1"/>
    </xf>
    <xf numFmtId="177" fontId="30" fillId="0" borderId="24" xfId="47" applyNumberFormat="1" applyFont="1" applyFill="1" applyBorder="1" applyAlignment="1">
      <alignment wrapText="1"/>
    </xf>
    <xf numFmtId="0" fontId="18" fillId="0" borderId="0" xfId="0" applyFont="1" applyFill="1" applyAlignment="1">
      <alignment horizontal="left" indent="1"/>
    </xf>
    <xf numFmtId="0" fontId="33" fillId="0" borderId="26" xfId="43" applyNumberFormat="1" applyFont="1" applyFill="1" applyBorder="1" applyAlignment="1" applyProtection="1">
      <alignment horizontal="center" vertical="center"/>
    </xf>
    <xf numFmtId="0" fontId="22" fillId="37" borderId="15" xfId="0" applyFont="1" applyFill="1" applyBorder="1" applyAlignment="1">
      <alignment horizontal="left" vertical="center" wrapText="1" indent="1"/>
    </xf>
    <xf numFmtId="0" fontId="20" fillId="37" borderId="15" xfId="0" applyFont="1" applyFill="1" applyBorder="1" applyAlignment="1">
      <alignment horizontal="center" vertical="center" wrapText="1" indent="1"/>
    </xf>
    <xf numFmtId="0" fontId="36" fillId="0" borderId="15" xfId="0" applyFont="1" applyBorder="1" applyAlignment="1">
      <alignment vertical="center" wrapText="1"/>
    </xf>
    <xf numFmtId="4" fontId="30" fillId="0" borderId="15" xfId="46" applyNumberFormat="1" applyFont="1" applyBorder="1" applyAlignment="1">
      <alignment horizontal="right" wrapText="1"/>
    </xf>
    <xf numFmtId="4" fontId="30" fillId="0" borderId="15" xfId="0" applyNumberFormat="1" applyFont="1" applyBorder="1" applyAlignment="1">
      <alignment horizontal="right" wrapText="1"/>
    </xf>
    <xf numFmtId="0" fontId="37" fillId="0" borderId="15" xfId="0" applyFont="1" applyFill="1" applyBorder="1" applyAlignment="1">
      <alignment horizontal="left" vertical="center"/>
    </xf>
    <xf numFmtId="4" fontId="39" fillId="0" borderId="15" xfId="0" applyNumberFormat="1" applyFont="1" applyFill="1" applyBorder="1" applyAlignment="1">
      <alignment horizontal="right"/>
    </xf>
    <xf numFmtId="0" fontId="22" fillId="37" borderId="20" xfId="0" applyFont="1" applyFill="1" applyBorder="1" applyAlignment="1">
      <alignment horizontal="left" vertical="center" wrapText="1"/>
    </xf>
    <xf numFmtId="4" fontId="40" fillId="37" borderId="15" xfId="0" applyNumberFormat="1" applyFont="1" applyFill="1" applyBorder="1" applyAlignment="1">
      <alignment horizontal="right"/>
    </xf>
    <xf numFmtId="0" fontId="22" fillId="0" borderId="26" xfId="0" applyFont="1" applyFill="1" applyBorder="1" applyAlignment="1">
      <alignment horizontal="left" vertical="center" wrapText="1"/>
    </xf>
    <xf numFmtId="4" fontId="39" fillId="0" borderId="27" xfId="0" applyNumberFormat="1" applyFont="1" applyFill="1" applyBorder="1" applyAlignment="1">
      <alignment horizontal="right"/>
    </xf>
    <xf numFmtId="0" fontId="33" fillId="0" borderId="27" xfId="43" applyNumberFormat="1" applyFont="1" applyFill="1" applyBorder="1" applyAlignment="1" applyProtection="1">
      <alignment horizontal="center"/>
    </xf>
    <xf numFmtId="0" fontId="41" fillId="42" borderId="18" xfId="0" applyFont="1" applyFill="1" applyBorder="1" applyAlignment="1">
      <alignment horizontal="left" vertical="center" wrapText="1"/>
    </xf>
    <xf numFmtId="4" fontId="40" fillId="42" borderId="16" xfId="0" applyNumberFormat="1" applyFont="1" applyFill="1" applyBorder="1" applyAlignment="1">
      <alignment horizontal="right" wrapText="1"/>
    </xf>
    <xf numFmtId="0" fontId="39" fillId="36" borderId="19" xfId="0" applyFont="1" applyFill="1" applyBorder="1" applyAlignment="1">
      <alignment wrapText="1"/>
    </xf>
    <xf numFmtId="4" fontId="39" fillId="36" borderId="11" xfId="0" applyNumberFormat="1" applyFont="1" applyFill="1" applyBorder="1" applyAlignment="1">
      <alignment horizontal="right" wrapText="1"/>
    </xf>
    <xf numFmtId="4" fontId="42" fillId="33" borderId="28" xfId="0" applyNumberFormat="1" applyFont="1" applyFill="1" applyBorder="1" applyAlignment="1">
      <alignment horizontal="center"/>
    </xf>
    <xf numFmtId="0" fontId="33" fillId="0" borderId="0" xfId="43" applyNumberFormat="1" applyFont="1" applyFill="1" applyBorder="1" applyAlignment="1" applyProtection="1">
      <alignment horizontal="center"/>
    </xf>
    <xf numFmtId="0" fontId="18" fillId="0" borderId="29" xfId="0" applyFont="1" applyFill="1" applyBorder="1" applyAlignment="1">
      <alignment horizontal="left" indent="1"/>
    </xf>
    <xf numFmtId="0" fontId="41" fillId="37" borderId="18" xfId="0" applyFont="1" applyFill="1" applyBorder="1" applyAlignment="1">
      <alignment horizontal="center" vertical="center" wrapText="1"/>
    </xf>
    <xf numFmtId="4" fontId="40" fillId="37" borderId="15" xfId="0" applyNumberFormat="1" applyFont="1" applyFill="1" applyBorder="1" applyAlignment="1">
      <alignment horizontal="right" wrapText="1"/>
    </xf>
    <xf numFmtId="0" fontId="39" fillId="36" borderId="18" xfId="0" applyFont="1" applyFill="1" applyBorder="1" applyAlignment="1">
      <alignment wrapText="1"/>
    </xf>
    <xf numFmtId="4" fontId="39" fillId="36" borderId="16" xfId="0" applyNumberFormat="1" applyFont="1" applyFill="1" applyBorder="1" applyAlignment="1">
      <alignment horizontal="right" wrapText="1"/>
    </xf>
    <xf numFmtId="4" fontId="21" fillId="33" borderId="11" xfId="0" applyNumberFormat="1" applyFont="1" applyFill="1" applyBorder="1" applyAlignment="1">
      <alignment horizontal="left" wrapText="1" indent="1"/>
    </xf>
    <xf numFmtId="4" fontId="21" fillId="40" borderId="11" xfId="0" applyNumberFormat="1" applyFont="1" applyFill="1" applyBorder="1" applyAlignment="1">
      <alignment horizontal="right" wrapText="1" indent="1"/>
    </xf>
    <xf numFmtId="4" fontId="43" fillId="39" borderId="11" xfId="0" applyNumberFormat="1" applyFont="1" applyFill="1" applyBorder="1" applyAlignment="1">
      <alignment horizontal="right" wrapText="1" indent="1"/>
    </xf>
  </cellXfs>
  <cellStyles count="48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Obično_bilanca" xfId="43"/>
    <cellStyle name="Postotak" xfId="42" builtinId="5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  <cellStyle name="Valuta" xfId="47" builtinId="4"/>
    <cellStyle name="Valuta 2" xfId="45"/>
    <cellStyle name="Zarez" xfId="46" builtinId="3"/>
    <cellStyle name="Zarez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showGridLines="0" tabSelected="1" topLeftCell="A10" workbookViewId="0">
      <selection activeCell="L19" sqref="L19"/>
    </sheetView>
  </sheetViews>
  <sheetFormatPr defaultRowHeight="11.25" x14ac:dyDescent="0.15"/>
  <cols>
    <col min="1" max="1" width="38.42578125" style="1" customWidth="1"/>
    <col min="2" max="2" width="16.85546875" style="1" customWidth="1"/>
    <col min="3" max="3" width="17.42578125" style="1" customWidth="1"/>
    <col min="4" max="4" width="14" style="1" customWidth="1"/>
    <col min="5" max="5" width="17.140625" style="1" customWidth="1"/>
    <col min="6" max="6" width="17.85546875" style="1" customWidth="1"/>
    <col min="7" max="7" width="11.85546875" style="1" customWidth="1"/>
    <col min="8" max="8" width="11" style="1" customWidth="1"/>
    <col min="9" max="9" width="14.7109375" style="1" customWidth="1"/>
    <col min="10" max="10" width="9.140625" style="1" customWidth="1"/>
    <col min="11" max="16384" width="9.140625" style="1"/>
  </cols>
  <sheetData>
    <row r="1" spans="1:10" s="2" customFormat="1" ht="42.75" customHeight="1" thickBot="1" x14ac:dyDescent="0.2">
      <c r="A1" s="3"/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s="4" customFormat="1" ht="12.75" x14ac:dyDescent="0.2">
      <c r="A2" s="6" t="s">
        <v>10</v>
      </c>
      <c r="B2" s="6"/>
      <c r="C2" s="6"/>
      <c r="D2" s="6"/>
      <c r="E2" s="6"/>
      <c r="F2" s="6"/>
      <c r="G2" s="5"/>
      <c r="H2" s="6"/>
      <c r="I2" s="6"/>
      <c r="J2" s="6"/>
    </row>
    <row r="3" spans="1:10" s="4" customFormat="1" ht="12.75" x14ac:dyDescent="0.2">
      <c r="A3" s="6" t="s">
        <v>11</v>
      </c>
      <c r="B3" s="73">
        <v>1679697.68</v>
      </c>
      <c r="C3" s="8">
        <v>2058056.5</v>
      </c>
      <c r="D3" s="75">
        <f>C3/B3*100</f>
        <v>122.52541183482495</v>
      </c>
      <c r="E3" s="8">
        <v>1804031.16</v>
      </c>
      <c r="F3" s="75">
        <f>E3/C3*100</f>
        <v>87.657027880429908</v>
      </c>
      <c r="G3" s="7">
        <v>1804031.16</v>
      </c>
      <c r="H3" s="10">
        <v>100</v>
      </c>
      <c r="I3" s="8">
        <v>1804031.16</v>
      </c>
      <c r="J3" s="10">
        <v>100</v>
      </c>
    </row>
    <row r="4" spans="1:10" s="4" customFormat="1" ht="12.75" x14ac:dyDescent="0.2">
      <c r="A4" s="6" t="s">
        <v>12</v>
      </c>
      <c r="B4" s="73">
        <v>1656584.51</v>
      </c>
      <c r="C4" s="8">
        <v>2069730.66</v>
      </c>
      <c r="D4" s="75">
        <f t="shared" ref="D4:D11" si="0">C4/B4*100</f>
        <v>124.93963619157589</v>
      </c>
      <c r="E4" s="8">
        <v>1808299.98</v>
      </c>
      <c r="F4" s="10">
        <v>87.37</v>
      </c>
      <c r="G4" s="7">
        <v>1796564.16</v>
      </c>
      <c r="H4" s="10">
        <v>99.35</v>
      </c>
      <c r="I4" s="8">
        <v>1796564.16</v>
      </c>
      <c r="J4" s="10">
        <v>100</v>
      </c>
    </row>
    <row r="5" spans="1:10" s="4" customFormat="1" ht="12.75" x14ac:dyDescent="0.2">
      <c r="A5" s="6" t="s">
        <v>13</v>
      </c>
      <c r="B5" s="73">
        <v>10972.71</v>
      </c>
      <c r="C5" s="8">
        <v>18036.810000000001</v>
      </c>
      <c r="D5" s="75">
        <f t="shared" si="0"/>
        <v>164.37880888130647</v>
      </c>
      <c r="E5" s="8">
        <v>15016.01</v>
      </c>
      <c r="F5" s="10">
        <v>83.25</v>
      </c>
      <c r="G5" s="7">
        <v>7467</v>
      </c>
      <c r="H5" s="10">
        <v>49.73</v>
      </c>
      <c r="I5" s="8">
        <v>7467</v>
      </c>
      <c r="J5" s="10">
        <v>100</v>
      </c>
    </row>
    <row r="6" spans="1:10" s="4" customFormat="1" ht="12.75" x14ac:dyDescent="0.2">
      <c r="A6" s="6" t="s">
        <v>14</v>
      </c>
      <c r="B6" s="44">
        <f>B3-B4-B5</f>
        <v>12140.459999999926</v>
      </c>
      <c r="C6" s="8">
        <v>-29710.97</v>
      </c>
      <c r="D6" s="75">
        <f t="shared" si="0"/>
        <v>-244.72688843750717</v>
      </c>
      <c r="E6" s="8">
        <v>-19284.830000000002</v>
      </c>
      <c r="F6" s="10">
        <v>64.91</v>
      </c>
      <c r="G6" s="5"/>
      <c r="H6" s="6"/>
      <c r="I6" s="6"/>
      <c r="J6" s="6"/>
    </row>
    <row r="7" spans="1:10" s="4" customFormat="1" ht="12.75" x14ac:dyDescent="0.2">
      <c r="A7" s="6" t="s">
        <v>15</v>
      </c>
      <c r="B7" s="6"/>
      <c r="C7" s="6"/>
      <c r="D7" s="75"/>
      <c r="E7" s="6"/>
      <c r="F7" s="6"/>
      <c r="G7" s="5"/>
      <c r="H7" s="6"/>
      <c r="I7" s="6"/>
      <c r="J7" s="6"/>
    </row>
    <row r="8" spans="1:10" s="4" customFormat="1" ht="12.75" x14ac:dyDescent="0.2">
      <c r="A8" s="6" t="s">
        <v>16</v>
      </c>
      <c r="B8" s="73">
        <v>1679697.68</v>
      </c>
      <c r="C8" s="8">
        <v>2058056.5</v>
      </c>
      <c r="D8" s="75">
        <f t="shared" si="0"/>
        <v>122.52541183482495</v>
      </c>
      <c r="E8" s="8">
        <v>1804031.16</v>
      </c>
      <c r="F8" s="10">
        <v>87.66</v>
      </c>
      <c r="G8" s="7">
        <v>1804031.16</v>
      </c>
      <c r="H8" s="10">
        <v>100</v>
      </c>
      <c r="I8" s="8">
        <v>1804031.16</v>
      </c>
      <c r="J8" s="10">
        <v>100</v>
      </c>
    </row>
    <row r="9" spans="1:10" s="4" customFormat="1" ht="12.75" x14ac:dyDescent="0.2">
      <c r="A9" s="6" t="s">
        <v>17</v>
      </c>
      <c r="B9" s="73">
        <f>B4+B5</f>
        <v>1667557.22</v>
      </c>
      <c r="C9" s="8">
        <v>2087767.47</v>
      </c>
      <c r="D9" s="75">
        <f t="shared" si="0"/>
        <v>125.19915028762851</v>
      </c>
      <c r="E9" s="8">
        <v>1823315.99</v>
      </c>
      <c r="F9" s="10">
        <v>87.33</v>
      </c>
      <c r="G9" s="7">
        <v>1804031.16</v>
      </c>
      <c r="H9" s="10">
        <v>98.94</v>
      </c>
      <c r="I9" s="8">
        <v>1804031.16</v>
      </c>
      <c r="J9" s="10">
        <v>100</v>
      </c>
    </row>
    <row r="10" spans="1:10" s="4" customFormat="1" ht="12.75" x14ac:dyDescent="0.2">
      <c r="A10" s="6" t="s">
        <v>18</v>
      </c>
      <c r="B10" s="73">
        <v>12140.46</v>
      </c>
      <c r="C10" s="8">
        <v>-29710.97</v>
      </c>
      <c r="D10" s="75">
        <f t="shared" si="0"/>
        <v>-244.72688843750569</v>
      </c>
      <c r="E10" s="8">
        <v>-19284.830000000002</v>
      </c>
      <c r="F10" s="10">
        <v>64.91</v>
      </c>
      <c r="G10" s="5"/>
      <c r="H10" s="6"/>
      <c r="I10" s="6"/>
      <c r="J10" s="6"/>
    </row>
    <row r="11" spans="1:10" s="4" customFormat="1" ht="12.75" x14ac:dyDescent="0.2">
      <c r="A11" s="6" t="s">
        <v>19</v>
      </c>
      <c r="B11" s="74">
        <v>12140.46</v>
      </c>
      <c r="C11" s="8">
        <v>-29710.97</v>
      </c>
      <c r="D11" s="75">
        <f t="shared" si="0"/>
        <v>-244.72688843750569</v>
      </c>
      <c r="E11" s="8">
        <v>-19284.830000000002</v>
      </c>
      <c r="F11" s="10">
        <v>64.91</v>
      </c>
      <c r="G11" s="5"/>
      <c r="H11" s="6"/>
      <c r="I11" s="6"/>
      <c r="J11" s="6"/>
    </row>
    <row r="16" spans="1:10" ht="18.75" customHeight="1" thickBot="1" x14ac:dyDescent="0.2">
      <c r="A16" s="63" t="s">
        <v>105</v>
      </c>
      <c r="B16" s="63"/>
      <c r="C16" s="63"/>
      <c r="D16" s="63"/>
      <c r="E16" s="63"/>
      <c r="F16" s="63"/>
      <c r="G16" s="63"/>
    </row>
    <row r="17" spans="1:8" ht="18" x14ac:dyDescent="0.15">
      <c r="A17" s="76"/>
      <c r="B17" s="76"/>
      <c r="C17" s="76" t="s">
        <v>87</v>
      </c>
      <c r="D17" s="76"/>
      <c r="E17" s="76"/>
      <c r="F17" s="76"/>
      <c r="G17" s="76"/>
    </row>
    <row r="18" spans="1:8" ht="20.25" x14ac:dyDescent="0.15">
      <c r="A18" s="77" t="s">
        <v>88</v>
      </c>
      <c r="B18" s="77"/>
      <c r="C18" s="77"/>
      <c r="D18" s="77"/>
      <c r="E18" s="77"/>
      <c r="F18" s="77"/>
      <c r="G18" s="77"/>
    </row>
    <row r="19" spans="1:8" ht="18.75" x14ac:dyDescent="0.15">
      <c r="A19" s="78"/>
      <c r="B19" s="78"/>
      <c r="C19" s="78"/>
      <c r="D19" s="78"/>
      <c r="E19" s="78"/>
      <c r="F19" s="78"/>
      <c r="G19" s="78"/>
    </row>
    <row r="20" spans="1:8" ht="19.5" thickBot="1" x14ac:dyDescent="0.35">
      <c r="A20" s="79" t="s">
        <v>10</v>
      </c>
      <c r="B20" s="80"/>
      <c r="C20" s="80"/>
      <c r="D20" s="80"/>
      <c r="E20" s="80"/>
      <c r="F20" s="80"/>
      <c r="G20" s="81"/>
    </row>
    <row r="21" spans="1:8" ht="45.75" thickBot="1" x14ac:dyDescent="0.2">
      <c r="A21" s="82" t="s">
        <v>0</v>
      </c>
      <c r="B21" s="64" t="s">
        <v>106</v>
      </c>
      <c r="C21" s="64" t="s">
        <v>107</v>
      </c>
      <c r="D21" s="3" t="s">
        <v>110</v>
      </c>
      <c r="E21" s="64" t="s">
        <v>109</v>
      </c>
      <c r="F21" s="64" t="s">
        <v>108</v>
      </c>
      <c r="G21" s="64" t="s">
        <v>111</v>
      </c>
      <c r="H21" s="64" t="s">
        <v>90</v>
      </c>
    </row>
    <row r="22" spans="1:8" ht="12.75" x14ac:dyDescent="0.2">
      <c r="A22" s="69" t="s">
        <v>10</v>
      </c>
      <c r="B22" s="65"/>
      <c r="C22" s="65"/>
      <c r="D22" s="65"/>
      <c r="E22" s="65"/>
      <c r="F22" s="65"/>
      <c r="G22" s="65"/>
      <c r="H22" s="83"/>
    </row>
    <row r="23" spans="1:8" ht="14.25" x14ac:dyDescent="0.2">
      <c r="A23" s="70" t="s">
        <v>80</v>
      </c>
      <c r="B23" s="66">
        <f>B3</f>
        <v>1679697.68</v>
      </c>
      <c r="C23" s="42">
        <f>C3</f>
        <v>2058056.5</v>
      </c>
      <c r="D23" s="44">
        <v>1804031.16</v>
      </c>
      <c r="E23" s="42">
        <f>D23</f>
        <v>1804031.16</v>
      </c>
      <c r="F23" s="42">
        <f>E23</f>
        <v>1804031.16</v>
      </c>
      <c r="G23" s="66">
        <f>D23/C23*100</f>
        <v>87.657027880429908</v>
      </c>
      <c r="H23" s="84">
        <f>F23/E23*100</f>
        <v>100</v>
      </c>
    </row>
    <row r="24" spans="1:8" ht="14.25" x14ac:dyDescent="0.2">
      <c r="A24" s="70" t="s">
        <v>81</v>
      </c>
      <c r="B24" s="66">
        <v>0</v>
      </c>
      <c r="C24" s="66">
        <v>0</v>
      </c>
      <c r="D24" s="44">
        <v>0</v>
      </c>
      <c r="E24" s="66">
        <v>0</v>
      </c>
      <c r="F24" s="66">
        <v>0</v>
      </c>
      <c r="G24" s="66">
        <v>0</v>
      </c>
      <c r="H24" s="84">
        <v>0</v>
      </c>
    </row>
    <row r="25" spans="1:8" ht="15.75" x14ac:dyDescent="0.25">
      <c r="A25" s="71" t="s">
        <v>82</v>
      </c>
      <c r="B25" s="67">
        <f>B23+B24</f>
        <v>1679697.68</v>
      </c>
      <c r="C25" s="67">
        <f>C23</f>
        <v>2058056.5</v>
      </c>
      <c r="D25" s="119">
        <f>D23</f>
        <v>1804031.16</v>
      </c>
      <c r="E25" s="67">
        <f>E23</f>
        <v>1804031.16</v>
      </c>
      <c r="F25" s="67">
        <f>F23</f>
        <v>1804031.16</v>
      </c>
      <c r="G25" s="85">
        <f t="shared" ref="G25:G28" si="1">D25/C25*100</f>
        <v>87.657027880429908</v>
      </c>
      <c r="H25" s="86">
        <f t="shared" ref="H25:H28" si="2">F25/E25*100</f>
        <v>100</v>
      </c>
    </row>
    <row r="26" spans="1:8" ht="14.25" x14ac:dyDescent="0.2">
      <c r="A26" s="70" t="s">
        <v>83</v>
      </c>
      <c r="B26" s="66">
        <f>B4</f>
        <v>1656584.51</v>
      </c>
      <c r="C26" s="42">
        <f>C4</f>
        <v>2069730.66</v>
      </c>
      <c r="D26" s="44">
        <f>E4</f>
        <v>1808299.98</v>
      </c>
      <c r="E26" s="42">
        <f>I4</f>
        <v>1796564.16</v>
      </c>
      <c r="F26" s="42">
        <f>E26</f>
        <v>1796564.16</v>
      </c>
      <c r="G26" s="66">
        <f t="shared" si="1"/>
        <v>87.36885503739893</v>
      </c>
      <c r="H26" s="84">
        <f t="shared" si="2"/>
        <v>100</v>
      </c>
    </row>
    <row r="27" spans="1:8" ht="14.25" x14ac:dyDescent="0.2">
      <c r="A27" s="70" t="s">
        <v>84</v>
      </c>
      <c r="B27" s="66">
        <f>B5</f>
        <v>10972.71</v>
      </c>
      <c r="C27" s="42">
        <f>C5</f>
        <v>18036.810000000001</v>
      </c>
      <c r="D27" s="118">
        <f>E5</f>
        <v>15016.01</v>
      </c>
      <c r="E27" s="42">
        <f>I5</f>
        <v>7467</v>
      </c>
      <c r="F27" s="42">
        <f>E27</f>
        <v>7467</v>
      </c>
      <c r="G27" s="66">
        <f t="shared" si="1"/>
        <v>83.252027381782028</v>
      </c>
      <c r="H27" s="84">
        <f t="shared" si="2"/>
        <v>100</v>
      </c>
    </row>
    <row r="28" spans="1:8" ht="15.75" x14ac:dyDescent="0.25">
      <c r="A28" s="71" t="s">
        <v>85</v>
      </c>
      <c r="B28" s="67">
        <f>SUM(B26:B27)</f>
        <v>1667557.22</v>
      </c>
      <c r="C28" s="67">
        <f>C9</f>
        <v>2087767.47</v>
      </c>
      <c r="D28" s="119">
        <f>D26+D27</f>
        <v>1823315.99</v>
      </c>
      <c r="E28" s="67">
        <f>E26+E27</f>
        <v>1804031.16</v>
      </c>
      <c r="F28" s="67">
        <f>F26+F27</f>
        <v>1804031.16</v>
      </c>
      <c r="G28" s="66">
        <f t="shared" si="1"/>
        <v>87.333288606130068</v>
      </c>
      <c r="H28" s="86">
        <f t="shared" si="2"/>
        <v>100</v>
      </c>
    </row>
    <row r="29" spans="1:8" ht="15.75" x14ac:dyDescent="0.25">
      <c r="A29" s="72" t="s">
        <v>86</v>
      </c>
      <c r="B29" s="87">
        <f>B25-B28</f>
        <v>12140.459999999963</v>
      </c>
      <c r="C29" s="68">
        <f>C25-C28</f>
        <v>-29710.969999999972</v>
      </c>
      <c r="D29" s="120">
        <f>D25-D28</f>
        <v>-19284.830000000075</v>
      </c>
      <c r="E29" s="68">
        <v>0</v>
      </c>
      <c r="F29" s="68">
        <v>0</v>
      </c>
      <c r="G29" s="88">
        <f>F29/B29*100</f>
        <v>0</v>
      </c>
      <c r="H29" s="89">
        <v>128.19999999999999</v>
      </c>
    </row>
    <row r="30" spans="1:8" ht="14.25" x14ac:dyDescent="0.2">
      <c r="A30" s="90"/>
      <c r="B30" s="91"/>
      <c r="C30" s="91"/>
      <c r="D30" s="44"/>
      <c r="E30" s="91"/>
      <c r="F30" s="91"/>
      <c r="G30" s="66"/>
      <c r="H30" s="92"/>
    </row>
    <row r="31" spans="1:8" ht="12.75" x14ac:dyDescent="0.2">
      <c r="D31" s="44"/>
    </row>
    <row r="32" spans="1:8" x14ac:dyDescent="0.15">
      <c r="A32" s="93"/>
      <c r="B32" s="93"/>
      <c r="C32" s="93"/>
      <c r="D32" s="93"/>
      <c r="E32" s="93"/>
      <c r="F32" s="93"/>
      <c r="G32" s="93"/>
    </row>
    <row r="33" spans="1:8" ht="19.5" thickBot="1" x14ac:dyDescent="0.2">
      <c r="A33" s="94" t="s">
        <v>91</v>
      </c>
      <c r="B33" s="94"/>
      <c r="C33" s="94"/>
      <c r="D33" s="94"/>
      <c r="E33" s="94"/>
      <c r="F33" s="94"/>
      <c r="G33" s="94"/>
    </row>
    <row r="34" spans="1:8" ht="45.75" thickBot="1" x14ac:dyDescent="0.2">
      <c r="A34" s="82" t="s">
        <v>0</v>
      </c>
      <c r="B34" s="64" t="s">
        <v>106</v>
      </c>
      <c r="C34" s="64" t="s">
        <v>107</v>
      </c>
      <c r="D34" s="3" t="s">
        <v>110</v>
      </c>
      <c r="E34" s="64" t="s">
        <v>109</v>
      </c>
      <c r="F34" s="64" t="s">
        <v>108</v>
      </c>
      <c r="G34" s="64" t="s">
        <v>111</v>
      </c>
      <c r="H34" s="64" t="s">
        <v>90</v>
      </c>
    </row>
    <row r="35" spans="1:8" ht="12.75" x14ac:dyDescent="0.15">
      <c r="A35" s="95" t="s">
        <v>92</v>
      </c>
      <c r="B35" s="96"/>
      <c r="C35" s="96"/>
      <c r="D35" s="96"/>
      <c r="E35" s="96"/>
      <c r="F35" s="96"/>
      <c r="G35" s="96"/>
      <c r="H35" s="96"/>
    </row>
    <row r="36" spans="1:8" ht="14.25" x14ac:dyDescent="0.2">
      <c r="A36" s="97" t="s">
        <v>93</v>
      </c>
      <c r="B36" s="98">
        <v>0</v>
      </c>
      <c r="C36" s="99">
        <v>0</v>
      </c>
      <c r="D36" s="99">
        <v>0</v>
      </c>
      <c r="E36" s="99">
        <v>0</v>
      </c>
      <c r="F36" s="99">
        <v>0</v>
      </c>
      <c r="G36" s="99">
        <v>0</v>
      </c>
      <c r="H36" s="99">
        <v>0</v>
      </c>
    </row>
    <row r="37" spans="1:8" ht="14.25" x14ac:dyDescent="0.2">
      <c r="A37" s="100" t="s">
        <v>94</v>
      </c>
      <c r="B37" s="101">
        <v>0</v>
      </c>
      <c r="C37" s="101">
        <v>0</v>
      </c>
      <c r="D37" s="101">
        <v>0</v>
      </c>
      <c r="E37" s="101">
        <v>0</v>
      </c>
      <c r="F37" s="101">
        <v>0</v>
      </c>
      <c r="G37" s="101">
        <v>0</v>
      </c>
      <c r="H37" s="101">
        <v>0</v>
      </c>
    </row>
    <row r="38" spans="1:8" ht="15.75" x14ac:dyDescent="0.25">
      <c r="A38" s="102" t="s">
        <v>95</v>
      </c>
      <c r="B38" s="103">
        <v>0</v>
      </c>
      <c r="C38" s="103">
        <v>0</v>
      </c>
      <c r="D38" s="103">
        <v>0</v>
      </c>
      <c r="E38" s="103">
        <v>0</v>
      </c>
      <c r="F38" s="103">
        <v>0</v>
      </c>
      <c r="G38" s="103">
        <v>0</v>
      </c>
      <c r="H38" s="103">
        <v>0</v>
      </c>
    </row>
    <row r="39" spans="1:8" ht="14.25" x14ac:dyDescent="0.2">
      <c r="A39" s="104"/>
      <c r="B39" s="105"/>
      <c r="C39" s="105"/>
      <c r="D39" s="105"/>
      <c r="E39" s="105"/>
      <c r="F39" s="105"/>
      <c r="G39" s="105"/>
    </row>
    <row r="40" spans="1:8" ht="14.25" x14ac:dyDescent="0.2">
      <c r="A40" s="104"/>
      <c r="B40" s="105"/>
      <c r="C40" s="105"/>
      <c r="D40" s="105"/>
      <c r="E40" s="105"/>
      <c r="F40" s="105"/>
      <c r="G40" s="105"/>
    </row>
    <row r="41" spans="1:8" ht="19.5" thickBot="1" x14ac:dyDescent="0.35">
      <c r="A41" s="106" t="s">
        <v>96</v>
      </c>
      <c r="B41" s="106"/>
      <c r="C41" s="106"/>
      <c r="D41" s="106"/>
      <c r="E41" s="106"/>
      <c r="F41" s="106"/>
      <c r="G41" s="106"/>
    </row>
    <row r="42" spans="1:8" ht="45.75" thickBot="1" x14ac:dyDescent="0.2">
      <c r="A42" s="82"/>
      <c r="B42" s="64" t="s">
        <v>106</v>
      </c>
      <c r="C42" s="64" t="s">
        <v>107</v>
      </c>
      <c r="D42" s="3" t="s">
        <v>110</v>
      </c>
      <c r="E42" s="64" t="s">
        <v>109</v>
      </c>
      <c r="F42" s="64" t="s">
        <v>108</v>
      </c>
      <c r="G42" s="64" t="s">
        <v>111</v>
      </c>
      <c r="H42" s="64" t="s">
        <v>90</v>
      </c>
    </row>
    <row r="43" spans="1:8" ht="30" x14ac:dyDescent="0.25">
      <c r="A43" s="107" t="s">
        <v>97</v>
      </c>
      <c r="B43" s="108">
        <v>12140.46</v>
      </c>
      <c r="C43" s="108">
        <v>29710.97</v>
      </c>
      <c r="D43" s="108">
        <v>19284.830000000002</v>
      </c>
      <c r="E43" s="108">
        <v>0</v>
      </c>
      <c r="F43" s="108">
        <v>0</v>
      </c>
      <c r="G43" s="108">
        <v>0</v>
      </c>
      <c r="H43" s="108">
        <v>0</v>
      </c>
    </row>
    <row r="44" spans="1:8" ht="28.5" x14ac:dyDescent="0.2">
      <c r="A44" s="109" t="s">
        <v>98</v>
      </c>
      <c r="B44" s="110">
        <v>12140.46</v>
      </c>
      <c r="C44" s="110">
        <v>29710.97</v>
      </c>
      <c r="D44" s="110">
        <v>19284.830000000002</v>
      </c>
      <c r="E44" s="110">
        <v>0</v>
      </c>
      <c r="F44" s="110">
        <f>E44/B44*100</f>
        <v>0</v>
      </c>
      <c r="G44" s="110">
        <f>E44/D44*100</f>
        <v>0</v>
      </c>
      <c r="H44" s="110">
        <v>0</v>
      </c>
    </row>
    <row r="45" spans="1:8" ht="28.5" x14ac:dyDescent="0.2">
      <c r="A45" s="109" t="s">
        <v>99</v>
      </c>
      <c r="B45" s="110">
        <v>0</v>
      </c>
      <c r="C45" s="110">
        <v>0</v>
      </c>
      <c r="D45" s="110">
        <v>0</v>
      </c>
      <c r="E45" s="110">
        <v>0</v>
      </c>
      <c r="F45" s="110">
        <v>0</v>
      </c>
      <c r="G45" s="110">
        <v>0</v>
      </c>
      <c r="H45" s="110">
        <v>0</v>
      </c>
    </row>
    <row r="46" spans="1:8" ht="18.75" x14ac:dyDescent="0.3">
      <c r="A46" s="111" t="s">
        <v>100</v>
      </c>
      <c r="B46" s="111"/>
      <c r="C46" s="111"/>
      <c r="D46" s="111"/>
      <c r="E46" s="111"/>
      <c r="F46" s="111"/>
      <c r="G46" s="111"/>
    </row>
    <row r="48" spans="1:8" ht="12" thickBot="1" x14ac:dyDescent="0.2"/>
    <row r="49" spans="1:7" ht="45.75" thickBot="1" x14ac:dyDescent="0.2">
      <c r="A49" s="82" t="s">
        <v>0</v>
      </c>
      <c r="B49" s="64" t="s">
        <v>112</v>
      </c>
      <c r="C49" s="64" t="s">
        <v>113</v>
      </c>
      <c r="D49" s="64" t="s">
        <v>89</v>
      </c>
      <c r="E49" s="3" t="s">
        <v>110</v>
      </c>
      <c r="F49" s="64" t="s">
        <v>109</v>
      </c>
      <c r="G49" s="64" t="s">
        <v>108</v>
      </c>
    </row>
    <row r="50" spans="1:7" ht="18.75" x14ac:dyDescent="0.3">
      <c r="A50" s="112" t="s">
        <v>101</v>
      </c>
      <c r="B50" s="112"/>
      <c r="C50" s="112"/>
      <c r="D50" s="112"/>
      <c r="E50" s="112"/>
      <c r="F50" s="112"/>
      <c r="G50" s="112"/>
    </row>
    <row r="51" spans="1:7" x14ac:dyDescent="0.15">
      <c r="A51" s="113"/>
      <c r="B51" s="113"/>
      <c r="C51" s="113"/>
      <c r="D51" s="113"/>
      <c r="E51" s="113"/>
      <c r="F51" s="113"/>
      <c r="G51" s="113"/>
    </row>
    <row r="52" spans="1:7" ht="30" x14ac:dyDescent="0.25">
      <c r="A52" s="114" t="s">
        <v>102</v>
      </c>
      <c r="B52" s="115">
        <v>29710.97</v>
      </c>
      <c r="C52" s="115">
        <v>29710.97</v>
      </c>
      <c r="D52" s="115">
        <v>0</v>
      </c>
      <c r="E52" s="115">
        <v>19284.830000000002</v>
      </c>
      <c r="F52" s="115">
        <v>0</v>
      </c>
      <c r="G52" s="115">
        <v>0</v>
      </c>
    </row>
    <row r="53" spans="1:7" ht="28.5" x14ac:dyDescent="0.2">
      <c r="A53" s="116" t="s">
        <v>103</v>
      </c>
      <c r="B53" s="117">
        <v>29710.97</v>
      </c>
      <c r="C53" s="117">
        <v>19284.830000000002</v>
      </c>
      <c r="D53" s="117">
        <f>C53/B53*100</f>
        <v>64.908113063962574</v>
      </c>
      <c r="E53" s="117">
        <v>19284.830000000002</v>
      </c>
      <c r="F53" s="117">
        <v>0</v>
      </c>
      <c r="G53" s="117">
        <v>0</v>
      </c>
    </row>
    <row r="54" spans="1:7" ht="14.25" x14ac:dyDescent="0.2">
      <c r="A54" s="109" t="s">
        <v>104</v>
      </c>
      <c r="B54" s="117">
        <v>0</v>
      </c>
      <c r="C54" s="110">
        <v>0</v>
      </c>
      <c r="D54" s="110">
        <v>0</v>
      </c>
      <c r="E54" s="117">
        <v>0</v>
      </c>
      <c r="F54" s="117">
        <v>0</v>
      </c>
      <c r="G54" s="117">
        <v>0</v>
      </c>
    </row>
  </sheetData>
  <mergeCells count="7">
    <mergeCell ref="A41:G41"/>
    <mergeCell ref="A46:G46"/>
    <mergeCell ref="A50:G50"/>
    <mergeCell ref="A16:G16"/>
    <mergeCell ref="A18:G18"/>
    <mergeCell ref="A20:G20"/>
    <mergeCell ref="A33:G33"/>
  </mergeCells>
  <pageMargins left="0.75" right="0.75" top="1" bottom="1" header="0.5" footer="0.5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C75" sqref="C75"/>
    </sheetView>
  </sheetViews>
  <sheetFormatPr defaultRowHeight="15" x14ac:dyDescent="0.25"/>
  <cols>
    <col min="1" max="1" width="36.5703125" bestFit="1" customWidth="1"/>
    <col min="2" max="2" width="22.28515625" bestFit="1" customWidth="1"/>
    <col min="3" max="3" width="14.85546875" bestFit="1" customWidth="1"/>
    <col min="4" max="4" width="16" bestFit="1" customWidth="1"/>
    <col min="5" max="5" width="14.85546875" bestFit="1" customWidth="1"/>
    <col min="6" max="6" width="16.7109375" bestFit="1" customWidth="1"/>
    <col min="7" max="7" width="20.85546875" bestFit="1" customWidth="1"/>
    <col min="8" max="8" width="16.7109375" bestFit="1" customWidth="1"/>
    <col min="9" max="9" width="20.85546875" bestFit="1" customWidth="1"/>
    <col min="10" max="10" width="16.7109375" bestFit="1" customWidth="1"/>
  </cols>
  <sheetData>
    <row r="1" spans="1:10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1" t="s">
        <v>10</v>
      </c>
      <c r="B2" s="11"/>
      <c r="C2" s="11"/>
      <c r="D2" s="11"/>
      <c r="E2" s="11"/>
      <c r="F2" s="11"/>
      <c r="G2" s="5"/>
      <c r="H2" s="11"/>
      <c r="I2" s="11"/>
      <c r="J2" s="11"/>
    </row>
    <row r="3" spans="1:10" x14ac:dyDescent="0.25">
      <c r="A3" s="11" t="s">
        <v>11</v>
      </c>
      <c r="B3" s="12">
        <v>1679697.68</v>
      </c>
      <c r="C3" s="12">
        <v>2058056.5</v>
      </c>
      <c r="D3" s="47">
        <f>C3/B3</f>
        <v>1.2252541183482495</v>
      </c>
      <c r="E3" s="12">
        <v>1804031.16</v>
      </c>
      <c r="F3" s="13">
        <v>87.66</v>
      </c>
      <c r="G3" s="7">
        <v>1804031.16</v>
      </c>
      <c r="H3" s="13">
        <v>100</v>
      </c>
      <c r="I3" s="12">
        <v>1804031.16</v>
      </c>
      <c r="J3" s="13">
        <v>100</v>
      </c>
    </row>
    <row r="4" spans="1:10" ht="26.25" x14ac:dyDescent="0.25">
      <c r="A4" s="14" t="s">
        <v>20</v>
      </c>
      <c r="B4" s="12">
        <v>1543823.06</v>
      </c>
      <c r="C4" s="12">
        <v>1934431.52</v>
      </c>
      <c r="D4" s="47">
        <f t="shared" ref="D4:D50" si="0">C4/B4</f>
        <v>1.253013748868345</v>
      </c>
      <c r="E4" s="12">
        <v>1677164.16</v>
      </c>
      <c r="F4" s="13">
        <v>86.7</v>
      </c>
      <c r="G4" s="7">
        <v>1677164.16</v>
      </c>
      <c r="H4" s="13">
        <v>100</v>
      </c>
      <c r="I4" s="12">
        <v>1677164.16</v>
      </c>
      <c r="J4" s="13">
        <v>100</v>
      </c>
    </row>
    <row r="5" spans="1:10" ht="26.25" x14ac:dyDescent="0.25">
      <c r="A5" s="15" t="s">
        <v>21</v>
      </c>
      <c r="B5" s="6"/>
      <c r="C5" s="6"/>
      <c r="D5" s="47" t="e">
        <f t="shared" si="0"/>
        <v>#DIV/0!</v>
      </c>
      <c r="E5" s="8">
        <v>1677164.16</v>
      </c>
      <c r="F5" s="6"/>
      <c r="G5" s="7">
        <v>1677164.16</v>
      </c>
      <c r="H5" s="10">
        <v>100</v>
      </c>
      <c r="I5" s="8">
        <v>1677164.16</v>
      </c>
      <c r="J5" s="10">
        <v>100</v>
      </c>
    </row>
    <row r="6" spans="1:10" ht="26.25" x14ac:dyDescent="0.25">
      <c r="A6" s="15" t="s">
        <v>22</v>
      </c>
      <c r="B6" s="8">
        <f>B4</f>
        <v>1543823.06</v>
      </c>
      <c r="C6" s="8">
        <v>1934431.52</v>
      </c>
      <c r="D6" s="47">
        <f t="shared" si="0"/>
        <v>1.253013748868345</v>
      </c>
      <c r="E6" s="6"/>
      <c r="F6" s="6"/>
      <c r="G6" s="5"/>
      <c r="H6" s="6"/>
      <c r="I6" s="6"/>
      <c r="J6" s="6"/>
    </row>
    <row r="7" spans="1:10" x14ac:dyDescent="0.25">
      <c r="A7" s="14" t="s">
        <v>23</v>
      </c>
      <c r="B7" s="13">
        <v>7.0000000000000007E-2</v>
      </c>
      <c r="C7" s="13">
        <v>2.4700000000000002</v>
      </c>
      <c r="D7" s="47">
        <f t="shared" si="0"/>
        <v>35.285714285714285</v>
      </c>
      <c r="E7" s="13">
        <v>2.4700000000000002</v>
      </c>
      <c r="F7" s="13">
        <v>100</v>
      </c>
      <c r="G7" s="9">
        <v>2.4700000000000002</v>
      </c>
      <c r="H7" s="13">
        <v>100</v>
      </c>
      <c r="I7" s="13">
        <v>2.4700000000000002</v>
      </c>
      <c r="J7" s="13">
        <v>100</v>
      </c>
    </row>
    <row r="8" spans="1:10" ht="26.25" x14ac:dyDescent="0.25">
      <c r="A8" s="15" t="s">
        <v>24</v>
      </c>
      <c r="B8" s="10">
        <f>B7</f>
        <v>7.0000000000000007E-2</v>
      </c>
      <c r="C8" s="10">
        <v>2.4700000000000002</v>
      </c>
      <c r="D8" s="47">
        <f t="shared" si="0"/>
        <v>35.285714285714285</v>
      </c>
      <c r="E8" s="10">
        <v>2.4700000000000002</v>
      </c>
      <c r="F8" s="10">
        <v>100</v>
      </c>
      <c r="G8" s="9">
        <v>2.4700000000000002</v>
      </c>
      <c r="H8" s="10">
        <v>100</v>
      </c>
      <c r="I8" s="10">
        <v>2.4700000000000002</v>
      </c>
      <c r="J8" s="10">
        <v>100</v>
      </c>
    </row>
    <row r="9" spans="1:10" ht="39" x14ac:dyDescent="0.25">
      <c r="A9" s="14" t="s">
        <v>25</v>
      </c>
      <c r="B9" s="12">
        <v>12030.69</v>
      </c>
      <c r="C9" s="12">
        <v>11700</v>
      </c>
      <c r="D9" s="47">
        <f t="shared" si="0"/>
        <v>0.97251279851779071</v>
      </c>
      <c r="E9" s="12">
        <v>11700</v>
      </c>
      <c r="F9" s="13">
        <v>100</v>
      </c>
      <c r="G9" s="7">
        <v>11700</v>
      </c>
      <c r="H9" s="13">
        <v>100</v>
      </c>
      <c r="I9" s="12">
        <v>11700</v>
      </c>
      <c r="J9" s="13">
        <v>100</v>
      </c>
    </row>
    <row r="10" spans="1:10" ht="26.25" x14ac:dyDescent="0.25">
      <c r="A10" s="15" t="s">
        <v>26</v>
      </c>
      <c r="B10" s="8">
        <f>B9</f>
        <v>12030.69</v>
      </c>
      <c r="C10" s="8">
        <v>11700</v>
      </c>
      <c r="D10" s="47">
        <f t="shared" si="0"/>
        <v>0.97251279851779071</v>
      </c>
      <c r="E10" s="8">
        <v>11700</v>
      </c>
      <c r="F10" s="10">
        <v>100</v>
      </c>
      <c r="G10" s="7">
        <v>11700</v>
      </c>
      <c r="H10" s="10">
        <v>100</v>
      </c>
      <c r="I10" s="8">
        <v>11700</v>
      </c>
      <c r="J10" s="10">
        <v>100</v>
      </c>
    </row>
    <row r="11" spans="1:10" ht="51.75" x14ac:dyDescent="0.25">
      <c r="A11" s="14" t="s">
        <v>27</v>
      </c>
      <c r="B11" s="12">
        <v>24218.959999999999</v>
      </c>
      <c r="C11" s="12">
        <v>26836.53</v>
      </c>
      <c r="D11" s="47">
        <f t="shared" si="0"/>
        <v>1.1080793725246667</v>
      </c>
      <c r="E11" s="12">
        <v>25964.53</v>
      </c>
      <c r="F11" s="13">
        <v>96.75</v>
      </c>
      <c r="G11" s="7">
        <v>25964.53</v>
      </c>
      <c r="H11" s="13">
        <v>100</v>
      </c>
      <c r="I11" s="12">
        <v>25964.53</v>
      </c>
      <c r="J11" s="13">
        <v>100</v>
      </c>
    </row>
    <row r="12" spans="1:10" ht="26.25" x14ac:dyDescent="0.25">
      <c r="A12" s="15" t="s">
        <v>24</v>
      </c>
      <c r="B12" s="39">
        <v>464.53</v>
      </c>
      <c r="C12" s="10">
        <v>464.53</v>
      </c>
      <c r="D12" s="47">
        <f>C12/B12</f>
        <v>1</v>
      </c>
      <c r="E12" s="10">
        <v>464.53</v>
      </c>
      <c r="F12" s="10">
        <v>100</v>
      </c>
      <c r="G12" s="9">
        <v>464.53</v>
      </c>
      <c r="H12" s="10">
        <v>100</v>
      </c>
      <c r="I12" s="10">
        <v>464.53</v>
      </c>
      <c r="J12" s="10">
        <v>100</v>
      </c>
    </row>
    <row r="13" spans="1:10" ht="26.25" x14ac:dyDescent="0.25">
      <c r="A13" s="15" t="s">
        <v>28</v>
      </c>
      <c r="B13" s="8">
        <v>23754.43</v>
      </c>
      <c r="C13" s="8">
        <v>26372</v>
      </c>
      <c r="D13" s="47">
        <f t="shared" si="0"/>
        <v>1.1101929198048532</v>
      </c>
      <c r="E13" s="8">
        <v>25500</v>
      </c>
      <c r="F13" s="10">
        <v>96.69</v>
      </c>
      <c r="G13" s="7">
        <v>25500</v>
      </c>
      <c r="H13" s="10">
        <v>100</v>
      </c>
      <c r="I13" s="8">
        <v>25500</v>
      </c>
      <c r="J13" s="10">
        <v>100</v>
      </c>
    </row>
    <row r="14" spans="1:10" ht="39" x14ac:dyDescent="0.25">
      <c r="A14" s="14" t="s">
        <v>29</v>
      </c>
      <c r="B14" s="12">
        <v>99624.9</v>
      </c>
      <c r="C14" s="12">
        <v>85085.98</v>
      </c>
      <c r="D14" s="47">
        <f t="shared" si="0"/>
        <v>0.85406339178257651</v>
      </c>
      <c r="E14" s="12">
        <v>89200</v>
      </c>
      <c r="F14" s="13">
        <v>104.84</v>
      </c>
      <c r="G14" s="7">
        <v>89200</v>
      </c>
      <c r="H14" s="13">
        <v>100</v>
      </c>
      <c r="I14" s="12">
        <v>89200</v>
      </c>
      <c r="J14" s="13">
        <v>100</v>
      </c>
    </row>
    <row r="15" spans="1:10" x14ac:dyDescent="0.25">
      <c r="A15" s="15" t="s">
        <v>30</v>
      </c>
      <c r="B15" s="8">
        <v>26389.599999999999</v>
      </c>
      <c r="C15" s="8">
        <v>11585.98</v>
      </c>
      <c r="D15" s="47">
        <f t="shared" si="0"/>
        <v>0.43903583229757176</v>
      </c>
      <c r="E15" s="8">
        <v>14700</v>
      </c>
      <c r="F15" s="10">
        <v>126.88</v>
      </c>
      <c r="G15" s="7">
        <v>14700</v>
      </c>
      <c r="H15" s="10">
        <v>100</v>
      </c>
      <c r="I15" s="8">
        <v>14700</v>
      </c>
      <c r="J15" s="10">
        <v>100</v>
      </c>
    </row>
    <row r="16" spans="1:10" ht="26.25" x14ac:dyDescent="0.25">
      <c r="A16" s="15" t="s">
        <v>31</v>
      </c>
      <c r="B16" s="8">
        <f>B14-B15</f>
        <v>73235.299999999988</v>
      </c>
      <c r="C16" s="8">
        <v>73500</v>
      </c>
      <c r="D16" s="47">
        <f t="shared" si="0"/>
        <v>1.0036143772197288</v>
      </c>
      <c r="E16" s="8">
        <v>74500</v>
      </c>
      <c r="F16" s="10">
        <v>101.36</v>
      </c>
      <c r="G16" s="7">
        <v>74500</v>
      </c>
      <c r="H16" s="10">
        <v>100</v>
      </c>
      <c r="I16" s="8">
        <v>74500</v>
      </c>
      <c r="J16" s="10">
        <v>100</v>
      </c>
    </row>
    <row r="17" spans="1:10" x14ac:dyDescent="0.25">
      <c r="A17" s="11" t="s">
        <v>32</v>
      </c>
      <c r="B17" s="12">
        <f>B3</f>
        <v>1679697.68</v>
      </c>
      <c r="C17" s="12">
        <v>2058056.5</v>
      </c>
      <c r="D17" s="47">
        <f t="shared" si="0"/>
        <v>1.2252541183482495</v>
      </c>
      <c r="E17" s="12">
        <v>1804031.16</v>
      </c>
      <c r="F17" s="13">
        <v>87.66</v>
      </c>
      <c r="G17" s="7">
        <v>1804031.16</v>
      </c>
      <c r="H17" s="13">
        <v>100</v>
      </c>
      <c r="I17" s="12">
        <v>1804031.16</v>
      </c>
      <c r="J17" s="13">
        <v>100</v>
      </c>
    </row>
    <row r="18" spans="1:10" x14ac:dyDescent="0.25">
      <c r="A18" s="11" t="s">
        <v>12</v>
      </c>
      <c r="B18" s="12">
        <v>1656584.51</v>
      </c>
      <c r="C18" s="12">
        <v>2069730.66</v>
      </c>
      <c r="D18" s="47">
        <f t="shared" si="0"/>
        <v>1.2493963619157589</v>
      </c>
      <c r="E18" s="12">
        <v>1808299.98</v>
      </c>
      <c r="F18" s="13">
        <v>87.37</v>
      </c>
      <c r="G18" s="7">
        <v>1796564.16</v>
      </c>
      <c r="H18" s="13">
        <v>99.35</v>
      </c>
      <c r="I18" s="12">
        <v>1796564.16</v>
      </c>
      <c r="J18" s="13">
        <v>100</v>
      </c>
    </row>
    <row r="19" spans="1:10" x14ac:dyDescent="0.25">
      <c r="A19" s="14" t="s">
        <v>33</v>
      </c>
      <c r="B19" s="12">
        <v>1516875.51</v>
      </c>
      <c r="C19" s="12">
        <v>1928320.99</v>
      </c>
      <c r="D19" s="47">
        <f t="shared" si="0"/>
        <v>1.2712453838746465</v>
      </c>
      <c r="E19" s="12">
        <v>1672643.63</v>
      </c>
      <c r="F19" s="13">
        <v>86.74</v>
      </c>
      <c r="G19" s="7">
        <v>1672413.63</v>
      </c>
      <c r="H19" s="13">
        <v>99.99</v>
      </c>
      <c r="I19" s="12">
        <v>1672413.63</v>
      </c>
      <c r="J19" s="13">
        <v>100</v>
      </c>
    </row>
    <row r="20" spans="1:10" x14ac:dyDescent="0.25">
      <c r="A20" s="15" t="s">
        <v>30</v>
      </c>
      <c r="B20" s="44">
        <v>26389.62</v>
      </c>
      <c r="C20" s="8">
        <v>4613.63</v>
      </c>
      <c r="D20" s="47">
        <f t="shared" si="0"/>
        <v>0.17482745109630227</v>
      </c>
      <c r="E20" s="8">
        <v>4613.63</v>
      </c>
      <c r="F20" s="10">
        <v>100</v>
      </c>
      <c r="G20" s="7">
        <v>4613.63</v>
      </c>
      <c r="H20" s="10">
        <v>100</v>
      </c>
      <c r="I20" s="8">
        <v>4613.63</v>
      </c>
      <c r="J20" s="10">
        <v>100</v>
      </c>
    </row>
    <row r="21" spans="1:10" ht="26.25" x14ac:dyDescent="0.25">
      <c r="A21" s="15" t="s">
        <v>26</v>
      </c>
      <c r="B21" s="48">
        <v>11897.04</v>
      </c>
      <c r="C21" s="10">
        <v>300</v>
      </c>
      <c r="D21" s="47">
        <f t="shared" si="0"/>
        <v>2.5216356337374672E-2</v>
      </c>
      <c r="E21" s="10">
        <v>300</v>
      </c>
      <c r="F21" s="10">
        <v>100</v>
      </c>
      <c r="G21" s="9">
        <v>300</v>
      </c>
      <c r="H21" s="10">
        <v>100</v>
      </c>
      <c r="I21" s="10">
        <v>300</v>
      </c>
      <c r="J21" s="10">
        <v>100</v>
      </c>
    </row>
    <row r="22" spans="1:10" ht="26.25" x14ac:dyDescent="0.25">
      <c r="A22" s="15" t="s">
        <v>34</v>
      </c>
      <c r="B22" s="10">
        <v>71.69</v>
      </c>
      <c r="C22" s="10">
        <v>120</v>
      </c>
      <c r="D22" s="47">
        <f t="shared" si="0"/>
        <v>1.6738736225414981</v>
      </c>
      <c r="E22" s="10">
        <v>230</v>
      </c>
      <c r="F22" s="10">
        <v>191.67</v>
      </c>
      <c r="G22" s="5"/>
      <c r="H22" s="6"/>
      <c r="I22" s="6"/>
      <c r="J22" s="6"/>
    </row>
    <row r="23" spans="1:10" ht="26.25" x14ac:dyDescent="0.25">
      <c r="A23" s="15" t="s">
        <v>21</v>
      </c>
      <c r="B23" s="6"/>
      <c r="C23" s="6"/>
      <c r="D23" s="47"/>
      <c r="E23" s="8">
        <v>1667500</v>
      </c>
      <c r="F23" s="6"/>
      <c r="G23" s="7">
        <v>1667500</v>
      </c>
      <c r="H23" s="10">
        <v>100</v>
      </c>
      <c r="I23" s="8">
        <v>1667500</v>
      </c>
      <c r="J23" s="10">
        <v>100</v>
      </c>
    </row>
    <row r="24" spans="1:10" ht="26.25" x14ac:dyDescent="0.25">
      <c r="A24" s="15" t="s">
        <v>22</v>
      </c>
      <c r="B24" s="8">
        <v>1251575.1000000001</v>
      </c>
      <c r="C24" s="8">
        <v>1923287.36</v>
      </c>
      <c r="D24" s="47">
        <f t="shared" si="0"/>
        <v>1.5366935312151864</v>
      </c>
      <c r="E24" s="6"/>
      <c r="F24" s="6"/>
      <c r="G24" s="5"/>
      <c r="H24" s="6"/>
      <c r="I24" s="6"/>
      <c r="J24" s="6"/>
    </row>
    <row r="25" spans="1:10" x14ac:dyDescent="0.25">
      <c r="A25" s="14" t="s">
        <v>35</v>
      </c>
      <c r="B25" s="12">
        <v>137323.79</v>
      </c>
      <c r="C25" s="12">
        <v>139336.79999999999</v>
      </c>
      <c r="D25" s="47">
        <f t="shared" si="0"/>
        <v>1.0146588584541687</v>
      </c>
      <c r="E25" s="12">
        <v>133576.75</v>
      </c>
      <c r="F25" s="13">
        <v>95.87</v>
      </c>
      <c r="G25" s="7">
        <v>122070.93</v>
      </c>
      <c r="H25" s="13">
        <v>91.39</v>
      </c>
      <c r="I25" s="12">
        <v>122070.93</v>
      </c>
      <c r="J25" s="13">
        <v>100</v>
      </c>
    </row>
    <row r="26" spans="1:10" x14ac:dyDescent="0.25">
      <c r="A26" s="15" t="s">
        <v>30</v>
      </c>
      <c r="B26" s="8">
        <v>26389.62</v>
      </c>
      <c r="C26" s="8">
        <v>6972.35</v>
      </c>
      <c r="D26" s="47">
        <f t="shared" si="0"/>
        <v>0.26420804846754142</v>
      </c>
      <c r="E26" s="8">
        <v>10086.370000000001</v>
      </c>
      <c r="F26" s="10">
        <v>144.66</v>
      </c>
      <c r="G26" s="7">
        <v>10086.370000000001</v>
      </c>
      <c r="H26" s="10">
        <v>100</v>
      </c>
      <c r="I26" s="8">
        <v>10086.370000000001</v>
      </c>
      <c r="J26" s="10">
        <v>100</v>
      </c>
    </row>
    <row r="27" spans="1:10" ht="26.25" x14ac:dyDescent="0.25">
      <c r="A27" s="15" t="s">
        <v>26</v>
      </c>
      <c r="B27" s="8">
        <v>11897.04</v>
      </c>
      <c r="C27" s="8">
        <v>11400</v>
      </c>
      <c r="D27" s="47">
        <f t="shared" si="0"/>
        <v>0.95822154082023758</v>
      </c>
      <c r="E27" s="8">
        <v>11400</v>
      </c>
      <c r="F27" s="10">
        <v>100</v>
      </c>
      <c r="G27" s="7">
        <v>11400</v>
      </c>
      <c r="H27" s="10">
        <v>100</v>
      </c>
      <c r="I27" s="8">
        <v>11400</v>
      </c>
      <c r="J27" s="10">
        <v>100</v>
      </c>
    </row>
    <row r="28" spans="1:10" ht="26.25" x14ac:dyDescent="0.25">
      <c r="A28" s="15" t="s">
        <v>31</v>
      </c>
      <c r="B28" s="8">
        <v>73235.3</v>
      </c>
      <c r="C28" s="8">
        <v>72935.289999999994</v>
      </c>
      <c r="D28" s="47">
        <f t="shared" si="0"/>
        <v>0.99590347824068437</v>
      </c>
      <c r="E28" s="8">
        <v>73928.56</v>
      </c>
      <c r="F28" s="10">
        <v>101.36</v>
      </c>
      <c r="G28" s="7">
        <v>73928.56</v>
      </c>
      <c r="H28" s="10">
        <v>100</v>
      </c>
      <c r="I28" s="8">
        <v>73928.56</v>
      </c>
      <c r="J28" s="10">
        <v>100</v>
      </c>
    </row>
    <row r="29" spans="1:10" ht="26.25" x14ac:dyDescent="0.25">
      <c r="A29" s="15" t="s">
        <v>34</v>
      </c>
      <c r="B29" s="10">
        <v>71.69</v>
      </c>
      <c r="C29" s="10">
        <v>208.2</v>
      </c>
      <c r="D29" s="47">
        <f t="shared" si="0"/>
        <v>2.9041707351094992</v>
      </c>
      <c r="E29" s="10">
        <v>290</v>
      </c>
      <c r="F29" s="10">
        <v>139.29</v>
      </c>
      <c r="G29" s="5"/>
      <c r="H29" s="6"/>
      <c r="I29" s="6"/>
      <c r="J29" s="6"/>
    </row>
    <row r="30" spans="1:10" ht="26.25" x14ac:dyDescent="0.25">
      <c r="A30" s="15" t="s">
        <v>21</v>
      </c>
      <c r="B30" s="6"/>
      <c r="C30" s="6"/>
      <c r="D30" s="47"/>
      <c r="E30" s="8">
        <v>10371.82</v>
      </c>
      <c r="F30" s="6"/>
      <c r="G30" s="7">
        <v>8156</v>
      </c>
      <c r="H30" s="10">
        <v>78.64</v>
      </c>
      <c r="I30" s="8">
        <v>8156</v>
      </c>
      <c r="J30" s="10">
        <v>100</v>
      </c>
    </row>
    <row r="31" spans="1:10" ht="26.25" x14ac:dyDescent="0.25">
      <c r="A31" s="15" t="s">
        <v>22</v>
      </c>
      <c r="B31" s="8">
        <v>25909.32</v>
      </c>
      <c r="C31" s="8">
        <v>9636</v>
      </c>
      <c r="D31" s="47">
        <f t="shared" si="0"/>
        <v>0.37191250098420181</v>
      </c>
      <c r="E31" s="6"/>
      <c r="F31" s="6"/>
      <c r="G31" s="5"/>
      <c r="H31" s="6"/>
      <c r="I31" s="6"/>
      <c r="J31" s="6"/>
    </row>
    <row r="32" spans="1:10" ht="26.25" x14ac:dyDescent="0.25">
      <c r="A32" s="15" t="s">
        <v>36</v>
      </c>
      <c r="B32" s="8">
        <v>0</v>
      </c>
      <c r="C32" s="8">
        <v>6540.08</v>
      </c>
      <c r="D32" s="47"/>
      <c r="E32" s="6"/>
      <c r="F32" s="6"/>
      <c r="G32" s="5"/>
      <c r="H32" s="6"/>
      <c r="I32" s="6"/>
      <c r="J32" s="6"/>
    </row>
    <row r="33" spans="1:10" ht="26.25" x14ac:dyDescent="0.25">
      <c r="A33" s="15" t="s">
        <v>28</v>
      </c>
      <c r="B33" s="8">
        <v>7804.39</v>
      </c>
      <c r="C33" s="8">
        <v>19372</v>
      </c>
      <c r="D33" s="47">
        <f t="shared" si="0"/>
        <v>2.4821927146131855</v>
      </c>
      <c r="E33" s="8">
        <v>18500</v>
      </c>
      <c r="F33" s="10">
        <v>95.5</v>
      </c>
      <c r="G33" s="7">
        <v>18500</v>
      </c>
      <c r="H33" s="10">
        <v>100</v>
      </c>
      <c r="I33" s="8">
        <v>18500</v>
      </c>
      <c r="J33" s="10">
        <v>100</v>
      </c>
    </row>
    <row r="34" spans="1:10" ht="26.25" x14ac:dyDescent="0.25">
      <c r="A34" s="15" t="s">
        <v>37</v>
      </c>
      <c r="B34" s="8">
        <v>7461.59</v>
      </c>
      <c r="C34" s="8">
        <v>12272.88</v>
      </c>
      <c r="D34" s="47">
        <f t="shared" si="0"/>
        <v>1.6448076080299239</v>
      </c>
      <c r="E34" s="8">
        <v>9000</v>
      </c>
      <c r="F34" s="10">
        <v>73.33</v>
      </c>
      <c r="G34" s="5"/>
      <c r="H34" s="6"/>
      <c r="I34" s="6"/>
      <c r="J34" s="6"/>
    </row>
    <row r="35" spans="1:10" x14ac:dyDescent="0.25">
      <c r="A35" s="14" t="s">
        <v>38</v>
      </c>
      <c r="B35" s="13">
        <v>573.05999999999995</v>
      </c>
      <c r="C35" s="13">
        <v>564.71</v>
      </c>
      <c r="D35" s="47">
        <f t="shared" si="0"/>
        <v>0.98542909991972938</v>
      </c>
      <c r="E35" s="13">
        <v>571.44000000000005</v>
      </c>
      <c r="F35" s="13">
        <v>101.19</v>
      </c>
      <c r="G35" s="9">
        <v>571.44000000000005</v>
      </c>
      <c r="H35" s="13">
        <v>100</v>
      </c>
      <c r="I35" s="13">
        <v>571.44000000000005</v>
      </c>
      <c r="J35" s="13">
        <v>100</v>
      </c>
    </row>
    <row r="36" spans="1:10" ht="26.25" x14ac:dyDescent="0.25">
      <c r="A36" s="15" t="s">
        <v>31</v>
      </c>
      <c r="B36" s="10">
        <v>573.05999999999995</v>
      </c>
      <c r="C36" s="10">
        <v>564.71</v>
      </c>
      <c r="D36" s="47">
        <f t="shared" si="0"/>
        <v>0.98542909991972938</v>
      </c>
      <c r="E36" s="10">
        <v>571.44000000000005</v>
      </c>
      <c r="F36" s="10">
        <v>101.19</v>
      </c>
      <c r="G36" s="9">
        <v>571.44000000000005</v>
      </c>
      <c r="H36" s="10">
        <v>100</v>
      </c>
      <c r="I36" s="10">
        <v>571.44000000000005</v>
      </c>
      <c r="J36" s="10">
        <v>100</v>
      </c>
    </row>
    <row r="37" spans="1:10" ht="39" x14ac:dyDescent="0.25">
      <c r="A37" s="14" t="s">
        <v>39</v>
      </c>
      <c r="B37" s="13">
        <v>660.15</v>
      </c>
      <c r="C37" s="13">
        <v>356.16</v>
      </c>
      <c r="D37" s="47">
        <f t="shared" si="0"/>
        <v>0.53951374687571008</v>
      </c>
      <c r="E37" s="13">
        <v>356.16</v>
      </c>
      <c r="F37" s="13">
        <v>100</v>
      </c>
      <c r="G37" s="9">
        <v>356.16</v>
      </c>
      <c r="H37" s="13">
        <v>100</v>
      </c>
      <c r="I37" s="13">
        <v>356.16</v>
      </c>
      <c r="J37" s="13">
        <v>100</v>
      </c>
    </row>
    <row r="38" spans="1:10" ht="26.25" x14ac:dyDescent="0.25">
      <c r="A38" s="15" t="s">
        <v>21</v>
      </c>
      <c r="B38" s="6"/>
      <c r="C38" s="6"/>
      <c r="D38" s="47"/>
      <c r="E38" s="10">
        <v>356.16</v>
      </c>
      <c r="F38" s="6"/>
      <c r="G38" s="9">
        <v>356.16</v>
      </c>
      <c r="H38" s="10">
        <v>100</v>
      </c>
      <c r="I38" s="10">
        <v>356.16</v>
      </c>
      <c r="J38" s="10">
        <v>100</v>
      </c>
    </row>
    <row r="39" spans="1:10" ht="26.25" x14ac:dyDescent="0.25">
      <c r="A39" s="15" t="s">
        <v>22</v>
      </c>
      <c r="B39" s="10">
        <v>178.08</v>
      </c>
      <c r="C39" s="10">
        <v>356.16</v>
      </c>
      <c r="D39" s="47">
        <f t="shared" si="0"/>
        <v>2</v>
      </c>
      <c r="E39" s="6"/>
      <c r="F39" s="6"/>
      <c r="G39" s="5"/>
      <c r="H39" s="6"/>
      <c r="I39" s="6"/>
      <c r="J39" s="6"/>
    </row>
    <row r="40" spans="1:10" x14ac:dyDescent="0.25">
      <c r="A40" s="14" t="s">
        <v>40</v>
      </c>
      <c r="B40" s="12">
        <v>1152</v>
      </c>
      <c r="C40" s="12">
        <v>1152</v>
      </c>
      <c r="D40" s="47">
        <f t="shared" si="0"/>
        <v>1</v>
      </c>
      <c r="E40" s="12">
        <v>1152</v>
      </c>
      <c r="F40" s="13">
        <v>100</v>
      </c>
      <c r="G40" s="7">
        <v>1152</v>
      </c>
      <c r="H40" s="13">
        <v>100</v>
      </c>
      <c r="I40" s="12">
        <v>1152</v>
      </c>
      <c r="J40" s="13">
        <v>100</v>
      </c>
    </row>
    <row r="41" spans="1:10" ht="26.25" x14ac:dyDescent="0.25">
      <c r="A41" s="15" t="s">
        <v>21</v>
      </c>
      <c r="B41" s="6"/>
      <c r="C41" s="6"/>
      <c r="D41" s="47"/>
      <c r="E41" s="8">
        <v>1152</v>
      </c>
      <c r="F41" s="6"/>
      <c r="G41" s="7">
        <v>1152</v>
      </c>
      <c r="H41" s="10">
        <v>100</v>
      </c>
      <c r="I41" s="8">
        <v>1152</v>
      </c>
      <c r="J41" s="10">
        <v>100</v>
      </c>
    </row>
    <row r="42" spans="1:10" ht="26.25" x14ac:dyDescent="0.25">
      <c r="A42" s="15" t="s">
        <v>22</v>
      </c>
      <c r="B42" s="8">
        <v>1152</v>
      </c>
      <c r="C42" s="8">
        <v>1152</v>
      </c>
      <c r="D42" s="47">
        <f t="shared" si="0"/>
        <v>1</v>
      </c>
      <c r="E42" s="6"/>
      <c r="F42" s="6"/>
      <c r="G42" s="5"/>
      <c r="H42" s="6"/>
      <c r="I42" s="6"/>
      <c r="J42" s="6"/>
    </row>
    <row r="43" spans="1:10" ht="26.25" x14ac:dyDescent="0.25">
      <c r="A43" s="11" t="s">
        <v>13</v>
      </c>
      <c r="B43" s="12">
        <v>10972.71</v>
      </c>
      <c r="C43" s="12">
        <v>18036.810000000001</v>
      </c>
      <c r="D43" s="47">
        <f t="shared" si="0"/>
        <v>1.6437880888130647</v>
      </c>
      <c r="E43" s="12">
        <v>15016.01</v>
      </c>
      <c r="F43" s="13">
        <v>83.25</v>
      </c>
      <c r="G43" s="7">
        <v>7467</v>
      </c>
      <c r="H43" s="13">
        <v>49.73</v>
      </c>
      <c r="I43" s="12">
        <v>7467</v>
      </c>
      <c r="J43" s="13">
        <v>100</v>
      </c>
    </row>
    <row r="44" spans="1:10" ht="26.25" x14ac:dyDescent="0.25">
      <c r="A44" s="14" t="s">
        <v>41</v>
      </c>
      <c r="B44" s="12">
        <f>B43</f>
        <v>10972.71</v>
      </c>
      <c r="C44" s="12">
        <v>18036.810000000001</v>
      </c>
      <c r="D44" s="47">
        <f t="shared" si="0"/>
        <v>1.6437880888130647</v>
      </c>
      <c r="E44" s="12">
        <v>15016.01</v>
      </c>
      <c r="F44" s="13">
        <v>83.25</v>
      </c>
      <c r="G44" s="7">
        <v>7467</v>
      </c>
      <c r="H44" s="13">
        <v>49.73</v>
      </c>
      <c r="I44" s="12">
        <v>7467</v>
      </c>
      <c r="J44" s="13">
        <v>100</v>
      </c>
    </row>
    <row r="45" spans="1:10" ht="26.25" x14ac:dyDescent="0.25">
      <c r="A45" s="15" t="s">
        <v>24</v>
      </c>
      <c r="B45" s="6"/>
      <c r="C45" s="10">
        <v>467</v>
      </c>
      <c r="D45" s="47"/>
      <c r="E45" s="10">
        <v>467</v>
      </c>
      <c r="F45" s="10">
        <v>100</v>
      </c>
      <c r="G45" s="9">
        <v>467</v>
      </c>
      <c r="H45" s="10">
        <v>100</v>
      </c>
      <c r="I45" s="10">
        <v>467</v>
      </c>
      <c r="J45" s="10">
        <v>100</v>
      </c>
    </row>
    <row r="46" spans="1:10" ht="26.25" x14ac:dyDescent="0.25">
      <c r="A46" s="15" t="s">
        <v>42</v>
      </c>
      <c r="B46" s="6"/>
      <c r="C46" s="8">
        <v>1352.13</v>
      </c>
      <c r="D46" s="47"/>
      <c r="E46" s="8">
        <v>1819.13</v>
      </c>
      <c r="F46" s="10">
        <v>134.54</v>
      </c>
      <c r="G46" s="5"/>
      <c r="H46" s="6"/>
      <c r="I46" s="6"/>
      <c r="J46" s="6"/>
    </row>
    <row r="47" spans="1:10" ht="26.25" x14ac:dyDescent="0.25">
      <c r="A47" s="15" t="s">
        <v>28</v>
      </c>
      <c r="B47" s="6"/>
      <c r="C47" s="8">
        <v>7000</v>
      </c>
      <c r="D47" s="47"/>
      <c r="E47" s="8">
        <v>7000</v>
      </c>
      <c r="F47" s="10">
        <v>100</v>
      </c>
      <c r="G47" s="7">
        <v>7000</v>
      </c>
      <c r="H47" s="10">
        <v>100</v>
      </c>
      <c r="I47" s="8">
        <v>7000</v>
      </c>
      <c r="J47" s="10">
        <v>100</v>
      </c>
    </row>
    <row r="48" spans="1:10" ht="26.25" x14ac:dyDescent="0.25">
      <c r="A48" s="15" t="s">
        <v>37</v>
      </c>
      <c r="B48" s="8">
        <v>6228</v>
      </c>
      <c r="C48" s="8">
        <v>7487.8</v>
      </c>
      <c r="D48" s="47">
        <f t="shared" si="0"/>
        <v>1.2022800256904302</v>
      </c>
      <c r="E48" s="8">
        <v>4000</v>
      </c>
      <c r="F48" s="10">
        <v>53.42</v>
      </c>
      <c r="G48" s="5"/>
      <c r="H48" s="6"/>
      <c r="I48" s="6"/>
      <c r="J48" s="6"/>
    </row>
    <row r="49" spans="1:10" ht="51.75" x14ac:dyDescent="0.25">
      <c r="A49" s="15" t="s">
        <v>43</v>
      </c>
      <c r="B49" s="6"/>
      <c r="C49" s="8">
        <v>1729.88</v>
      </c>
      <c r="D49" s="47"/>
      <c r="E49" s="8">
        <v>1729.88</v>
      </c>
      <c r="F49" s="10">
        <v>100</v>
      </c>
      <c r="G49" s="5"/>
      <c r="H49" s="6"/>
      <c r="I49" s="6"/>
      <c r="J49" s="6"/>
    </row>
    <row r="50" spans="1:10" x14ac:dyDescent="0.25">
      <c r="A50" s="11" t="s">
        <v>44</v>
      </c>
      <c r="B50" s="12">
        <v>1667557.22</v>
      </c>
      <c r="C50" s="12">
        <v>2087767.47</v>
      </c>
      <c r="D50" s="47">
        <f t="shared" si="0"/>
        <v>1.2519915028762851</v>
      </c>
      <c r="E50" s="12">
        <v>1823315.99</v>
      </c>
      <c r="F50" s="13">
        <v>87.33</v>
      </c>
      <c r="G50" s="7">
        <v>1804031.16</v>
      </c>
      <c r="H50" s="13">
        <v>98.94</v>
      </c>
      <c r="I50" s="12">
        <v>1804031.16</v>
      </c>
      <c r="J50" s="13">
        <v>100</v>
      </c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B11" sqref="B11"/>
    </sheetView>
  </sheetViews>
  <sheetFormatPr defaultRowHeight="15" x14ac:dyDescent="0.25"/>
  <cols>
    <col min="1" max="1" width="36.5703125" bestFit="1" customWidth="1"/>
    <col min="2" max="2" width="22.28515625" bestFit="1" customWidth="1"/>
    <col min="3" max="3" width="14.85546875" bestFit="1" customWidth="1"/>
    <col min="4" max="4" width="10.85546875" bestFit="1" customWidth="1"/>
    <col min="5" max="5" width="14.85546875" bestFit="1" customWidth="1"/>
    <col min="6" max="6" width="16.7109375" bestFit="1" customWidth="1"/>
    <col min="7" max="7" width="20.85546875" bestFit="1" customWidth="1"/>
    <col min="8" max="8" width="16.7109375" bestFit="1" customWidth="1"/>
    <col min="9" max="9" width="20.85546875" bestFit="1" customWidth="1"/>
    <col min="10" max="10" width="16.7109375" bestFit="1" customWidth="1"/>
  </cols>
  <sheetData>
    <row r="1" spans="1:10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x14ac:dyDescent="0.25">
      <c r="A2" s="16" t="s">
        <v>45</v>
      </c>
      <c r="B2" s="17">
        <v>1667557.22</v>
      </c>
      <c r="C2" s="17">
        <v>2087767.47</v>
      </c>
      <c r="D2" s="18">
        <v>147.99</v>
      </c>
      <c r="E2" s="17">
        <v>1823315.99</v>
      </c>
      <c r="F2" s="18">
        <v>87.33</v>
      </c>
      <c r="G2" s="19">
        <v>1804031.16</v>
      </c>
      <c r="H2" s="18">
        <v>98.94</v>
      </c>
      <c r="I2" s="17">
        <v>1804031.16</v>
      </c>
      <c r="J2" s="18">
        <v>100</v>
      </c>
    </row>
    <row r="3" spans="1:10" ht="26.25" x14ac:dyDescent="0.25">
      <c r="A3" s="20" t="s">
        <v>46</v>
      </c>
      <c r="B3" s="12">
        <v>1655266.39</v>
      </c>
      <c r="C3" s="12">
        <v>2082381.49</v>
      </c>
      <c r="D3" s="13">
        <v>147.96</v>
      </c>
      <c r="E3" s="12">
        <v>1814115.99</v>
      </c>
      <c r="F3" s="13">
        <v>87.12</v>
      </c>
      <c r="G3" s="7">
        <v>1794831.16</v>
      </c>
      <c r="H3" s="13">
        <v>98.94</v>
      </c>
      <c r="I3" s="12">
        <v>1794831.16</v>
      </c>
      <c r="J3" s="13">
        <v>100</v>
      </c>
    </row>
    <row r="4" spans="1:10" ht="26.25" x14ac:dyDescent="0.25">
      <c r="A4" s="20" t="s">
        <v>47</v>
      </c>
      <c r="B4" s="13">
        <v>12290.83</v>
      </c>
      <c r="C4" s="13">
        <v>700</v>
      </c>
      <c r="D4" s="13">
        <v>175.46</v>
      </c>
      <c r="E4" s="11"/>
      <c r="F4" s="11"/>
      <c r="G4" s="5"/>
      <c r="H4" s="11"/>
      <c r="I4" s="11"/>
      <c r="J4" s="11"/>
    </row>
    <row r="5" spans="1:10" ht="39" x14ac:dyDescent="0.25">
      <c r="A5" s="20" t="s">
        <v>48</v>
      </c>
      <c r="B5" s="12">
        <v>1667557.22</v>
      </c>
      <c r="C5" s="12">
        <v>4685.9799999999996</v>
      </c>
      <c r="D5" s="13">
        <v>155.68</v>
      </c>
      <c r="E5" s="12">
        <v>9200</v>
      </c>
      <c r="F5" s="13">
        <v>196.33</v>
      </c>
      <c r="G5" s="7">
        <v>9200</v>
      </c>
      <c r="H5" s="13">
        <v>100</v>
      </c>
      <c r="I5" s="12">
        <v>9200</v>
      </c>
      <c r="J5" s="13">
        <v>100</v>
      </c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opLeftCell="A52" workbookViewId="0">
      <selection activeCell="D70" sqref="D70"/>
    </sheetView>
  </sheetViews>
  <sheetFormatPr defaultRowHeight="15" x14ac:dyDescent="0.25"/>
  <cols>
    <col min="1" max="1" width="36.5703125" bestFit="1" customWidth="1"/>
    <col min="2" max="2" width="22.28515625" bestFit="1" customWidth="1"/>
    <col min="3" max="3" width="14.85546875" bestFit="1" customWidth="1"/>
    <col min="4" max="4" width="10.85546875" bestFit="1" customWidth="1"/>
    <col min="5" max="5" width="14.85546875" bestFit="1" customWidth="1"/>
    <col min="6" max="6" width="16.7109375" bestFit="1" customWidth="1"/>
    <col min="7" max="7" width="20.85546875" bestFit="1" customWidth="1"/>
    <col min="8" max="8" width="16.7109375" bestFit="1" customWidth="1"/>
    <col min="9" max="9" width="20.85546875" bestFit="1" customWidth="1"/>
    <col min="10" max="10" width="16.7109375" bestFit="1" customWidth="1"/>
  </cols>
  <sheetData>
    <row r="1" spans="1:11" ht="15.75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2"/>
    </row>
    <row r="2" spans="1:11" x14ac:dyDescent="0.25">
      <c r="A2" s="21" t="s">
        <v>49</v>
      </c>
      <c r="B2" s="22">
        <v>1667557.22</v>
      </c>
      <c r="C2" s="22">
        <v>2087767.47</v>
      </c>
      <c r="D2" s="23">
        <v>147.99</v>
      </c>
      <c r="E2" s="22">
        <v>1823315.99</v>
      </c>
      <c r="F2" s="23">
        <v>87.33</v>
      </c>
      <c r="G2" s="19">
        <v>1804031.16</v>
      </c>
      <c r="H2" s="23">
        <v>98.94</v>
      </c>
      <c r="I2" s="22">
        <v>1804031.16</v>
      </c>
      <c r="J2" s="23">
        <v>100</v>
      </c>
      <c r="K2" s="24"/>
    </row>
    <row r="3" spans="1:11" x14ac:dyDescent="0.25">
      <c r="A3" s="20" t="s">
        <v>50</v>
      </c>
      <c r="B3" s="12">
        <v>26389.599999999999</v>
      </c>
      <c r="C3" s="12">
        <v>11585.98</v>
      </c>
      <c r="D3" s="13">
        <v>212.58</v>
      </c>
      <c r="E3" s="12">
        <v>14700</v>
      </c>
      <c r="F3" s="13">
        <v>126.88</v>
      </c>
      <c r="G3" s="7">
        <v>14700</v>
      </c>
      <c r="H3" s="13">
        <v>100</v>
      </c>
      <c r="I3" s="12">
        <v>14700</v>
      </c>
      <c r="J3" s="13">
        <v>100</v>
      </c>
      <c r="K3" s="4"/>
    </row>
    <row r="4" spans="1:11" x14ac:dyDescent="0.25">
      <c r="A4" s="20" t="s">
        <v>51</v>
      </c>
      <c r="B4" s="43">
        <v>785.92</v>
      </c>
      <c r="C4" s="12">
        <v>1819.13</v>
      </c>
      <c r="D4" s="11"/>
      <c r="E4" s="12">
        <v>2286.13</v>
      </c>
      <c r="F4" s="13">
        <v>125.67</v>
      </c>
      <c r="G4" s="9">
        <v>467</v>
      </c>
      <c r="H4" s="13">
        <v>20.43</v>
      </c>
      <c r="I4" s="13">
        <v>467</v>
      </c>
      <c r="J4" s="13">
        <v>100</v>
      </c>
      <c r="K4" s="4"/>
    </row>
    <row r="5" spans="1:11" ht="26.25" x14ac:dyDescent="0.25">
      <c r="A5" s="20" t="s">
        <v>52</v>
      </c>
      <c r="B5" s="12">
        <v>85204.03</v>
      </c>
      <c r="C5" s="12">
        <v>85528.2</v>
      </c>
      <c r="D5" s="13">
        <v>120.42</v>
      </c>
      <c r="E5" s="12">
        <v>86720</v>
      </c>
      <c r="F5" s="13">
        <v>101.39</v>
      </c>
      <c r="G5" s="7">
        <v>86200</v>
      </c>
      <c r="H5" s="13">
        <v>99.4</v>
      </c>
      <c r="I5" s="12">
        <v>86200</v>
      </c>
      <c r="J5" s="13">
        <v>100</v>
      </c>
      <c r="K5" s="4"/>
    </row>
    <row r="6" spans="1:11" x14ac:dyDescent="0.25">
      <c r="A6" s="20" t="s">
        <v>53</v>
      </c>
      <c r="B6" s="12">
        <v>1539911.67</v>
      </c>
      <c r="C6" s="12">
        <v>1940971.6</v>
      </c>
      <c r="D6" s="13">
        <v>147.47</v>
      </c>
      <c r="E6" s="12">
        <v>1679379.98</v>
      </c>
      <c r="F6" s="13">
        <v>86.52</v>
      </c>
      <c r="G6" s="7">
        <v>1677164.16</v>
      </c>
      <c r="H6" s="13">
        <v>99.87</v>
      </c>
      <c r="I6" s="12">
        <v>1677164.16</v>
      </c>
      <c r="J6" s="13">
        <v>100</v>
      </c>
      <c r="K6" s="4"/>
    </row>
    <row r="7" spans="1:11" x14ac:dyDescent="0.25">
      <c r="A7" s="20" t="s">
        <v>54</v>
      </c>
      <c r="B7" s="12">
        <v>15265.98</v>
      </c>
      <c r="C7" s="12">
        <v>46132.68</v>
      </c>
      <c r="D7" s="13">
        <v>254.59</v>
      </c>
      <c r="E7" s="12">
        <v>38500</v>
      </c>
      <c r="F7" s="13">
        <v>83.45</v>
      </c>
      <c r="G7" s="7">
        <v>25500</v>
      </c>
      <c r="H7" s="13">
        <v>66.23</v>
      </c>
      <c r="I7" s="12">
        <v>25500</v>
      </c>
      <c r="J7" s="13">
        <v>100</v>
      </c>
      <c r="K7" s="4"/>
    </row>
    <row r="8" spans="1:11" ht="51.75" x14ac:dyDescent="0.25">
      <c r="A8" s="20" t="s">
        <v>55</v>
      </c>
      <c r="B8" s="11"/>
      <c r="C8" s="12">
        <v>1729.88</v>
      </c>
      <c r="D8" s="11"/>
      <c r="E8" s="12">
        <v>1729.88</v>
      </c>
      <c r="F8" s="13">
        <v>100</v>
      </c>
      <c r="G8" s="5"/>
      <c r="H8" s="11"/>
      <c r="I8" s="11"/>
      <c r="J8" s="11"/>
      <c r="K8" s="4"/>
    </row>
    <row r="9" spans="1:11" ht="26.25" x14ac:dyDescent="0.25">
      <c r="A9" s="11" t="s">
        <v>56</v>
      </c>
      <c r="B9" s="12">
        <v>21028.22</v>
      </c>
      <c r="C9" s="12">
        <v>5385.98</v>
      </c>
      <c r="D9" s="13">
        <v>158</v>
      </c>
      <c r="E9" s="12">
        <v>9200</v>
      </c>
      <c r="F9" s="13">
        <v>170.81</v>
      </c>
      <c r="G9" s="7">
        <v>9200</v>
      </c>
      <c r="H9" s="13">
        <v>100</v>
      </c>
      <c r="I9" s="12">
        <v>9200</v>
      </c>
      <c r="J9" s="13">
        <v>100</v>
      </c>
      <c r="K9" s="4"/>
    </row>
    <row r="10" spans="1:11" x14ac:dyDescent="0.25">
      <c r="A10" s="25" t="s">
        <v>57</v>
      </c>
      <c r="B10" s="26">
        <f>B9</f>
        <v>21028.22</v>
      </c>
      <c r="C10" s="26">
        <v>5385.98</v>
      </c>
      <c r="D10" s="27">
        <v>158</v>
      </c>
      <c r="E10" s="26">
        <v>9200</v>
      </c>
      <c r="F10" s="27">
        <v>170.81</v>
      </c>
      <c r="G10" s="28">
        <v>9200</v>
      </c>
      <c r="H10" s="27">
        <v>100</v>
      </c>
      <c r="I10" s="26">
        <v>9200</v>
      </c>
      <c r="J10" s="27">
        <v>100</v>
      </c>
      <c r="K10" s="29"/>
    </row>
    <row r="11" spans="1:11" x14ac:dyDescent="0.25">
      <c r="A11" s="20" t="s">
        <v>58</v>
      </c>
      <c r="B11" s="52">
        <f t="shared" ref="B11:B13" si="0">B10</f>
        <v>21028.22</v>
      </c>
      <c r="C11" s="12">
        <v>5385.98</v>
      </c>
      <c r="D11" s="13">
        <v>158</v>
      </c>
      <c r="E11" s="12">
        <v>9200</v>
      </c>
      <c r="F11" s="13">
        <v>170.81</v>
      </c>
      <c r="G11" s="7">
        <v>9200</v>
      </c>
      <c r="H11" s="13">
        <v>100</v>
      </c>
      <c r="I11" s="12">
        <v>9200</v>
      </c>
      <c r="J11" s="13">
        <v>100</v>
      </c>
      <c r="K11" s="4"/>
    </row>
    <row r="12" spans="1:11" x14ac:dyDescent="0.25">
      <c r="A12" s="30" t="s">
        <v>12</v>
      </c>
      <c r="B12" s="52">
        <f t="shared" si="0"/>
        <v>21028.22</v>
      </c>
      <c r="C12" s="12">
        <v>5385.98</v>
      </c>
      <c r="D12" s="13">
        <v>158</v>
      </c>
      <c r="E12" s="12">
        <v>9200</v>
      </c>
      <c r="F12" s="13">
        <v>170.81</v>
      </c>
      <c r="G12" s="7">
        <v>9200</v>
      </c>
      <c r="H12" s="13">
        <v>100</v>
      </c>
      <c r="I12" s="12">
        <v>9200</v>
      </c>
      <c r="J12" s="13">
        <v>100</v>
      </c>
      <c r="K12" s="4"/>
    </row>
    <row r="13" spans="1:11" x14ac:dyDescent="0.25">
      <c r="A13" s="31" t="s">
        <v>35</v>
      </c>
      <c r="B13" s="52">
        <f t="shared" si="0"/>
        <v>21028.22</v>
      </c>
      <c r="C13" s="12">
        <v>5385.98</v>
      </c>
      <c r="D13" s="13">
        <v>158</v>
      </c>
      <c r="E13" s="12">
        <v>9200</v>
      </c>
      <c r="F13" s="13">
        <v>170.81</v>
      </c>
      <c r="G13" s="7">
        <v>9200</v>
      </c>
      <c r="H13" s="13">
        <v>100</v>
      </c>
      <c r="I13" s="12">
        <v>9200</v>
      </c>
      <c r="J13" s="13">
        <v>100</v>
      </c>
      <c r="K13" s="4"/>
    </row>
    <row r="14" spans="1:11" ht="26.25" x14ac:dyDescent="0.25">
      <c r="A14" s="11" t="s">
        <v>59</v>
      </c>
      <c r="B14" s="12">
        <v>1632742.89</v>
      </c>
      <c r="C14" s="12">
        <v>2056992.68</v>
      </c>
      <c r="D14" s="13">
        <v>146.83000000000001</v>
      </c>
      <c r="E14" s="12">
        <v>1792447.98</v>
      </c>
      <c r="F14" s="13">
        <v>87.14</v>
      </c>
      <c r="G14" s="7">
        <v>1780712.16</v>
      </c>
      <c r="H14" s="13">
        <v>99.35</v>
      </c>
      <c r="I14" s="12">
        <v>1780712.16</v>
      </c>
      <c r="J14" s="13">
        <v>100</v>
      </c>
      <c r="K14" s="4"/>
    </row>
    <row r="15" spans="1:11" x14ac:dyDescent="0.25">
      <c r="A15" s="25" t="s">
        <v>60</v>
      </c>
      <c r="B15" s="26">
        <v>1629281.64</v>
      </c>
      <c r="C15" s="26">
        <v>2056992.68</v>
      </c>
      <c r="D15" s="27">
        <v>146.83000000000001</v>
      </c>
      <c r="E15" s="26">
        <v>1792447.98</v>
      </c>
      <c r="F15" s="27">
        <v>87.14</v>
      </c>
      <c r="G15" s="28">
        <v>1780712.16</v>
      </c>
      <c r="H15" s="27">
        <v>99.35</v>
      </c>
      <c r="I15" s="26">
        <v>1780712.16</v>
      </c>
      <c r="J15" s="27">
        <v>100</v>
      </c>
      <c r="K15" s="29"/>
    </row>
    <row r="16" spans="1:11" ht="26.25" x14ac:dyDescent="0.25">
      <c r="A16" s="20" t="s">
        <v>61</v>
      </c>
      <c r="B16" s="12">
        <v>11897.04</v>
      </c>
      <c r="C16" s="12">
        <v>11700</v>
      </c>
      <c r="D16" s="13">
        <v>160.94</v>
      </c>
      <c r="E16" s="12">
        <v>11700</v>
      </c>
      <c r="F16" s="13">
        <v>100</v>
      </c>
      <c r="G16" s="7">
        <v>11700</v>
      </c>
      <c r="H16" s="13">
        <v>100</v>
      </c>
      <c r="I16" s="12">
        <v>11700</v>
      </c>
      <c r="J16" s="13">
        <v>100</v>
      </c>
      <c r="K16" s="4"/>
    </row>
    <row r="17" spans="1:11" x14ac:dyDescent="0.25">
      <c r="A17" s="30" t="s">
        <v>12</v>
      </c>
      <c r="B17" s="12">
        <v>11897.04</v>
      </c>
      <c r="C17" s="12">
        <v>11700</v>
      </c>
      <c r="D17" s="13">
        <v>160.94</v>
      </c>
      <c r="E17" s="12">
        <v>11700</v>
      </c>
      <c r="F17" s="13">
        <v>100</v>
      </c>
      <c r="G17" s="7">
        <v>11700</v>
      </c>
      <c r="H17" s="13">
        <v>100</v>
      </c>
      <c r="I17" s="12">
        <v>11700</v>
      </c>
      <c r="J17" s="13">
        <v>100</v>
      </c>
      <c r="K17" s="4"/>
    </row>
    <row r="18" spans="1:11" x14ac:dyDescent="0.25">
      <c r="A18" s="31" t="s">
        <v>33</v>
      </c>
      <c r="B18" s="11"/>
      <c r="C18" s="13">
        <v>300</v>
      </c>
      <c r="D18" s="11"/>
      <c r="E18" s="13">
        <v>300</v>
      </c>
      <c r="F18" s="13">
        <v>100</v>
      </c>
      <c r="G18" s="9">
        <v>300</v>
      </c>
      <c r="H18" s="13">
        <v>100</v>
      </c>
      <c r="I18" s="13">
        <v>300</v>
      </c>
      <c r="J18" s="13">
        <v>100</v>
      </c>
      <c r="K18" s="4"/>
    </row>
    <row r="19" spans="1:11" x14ac:dyDescent="0.25">
      <c r="A19" s="31" t="s">
        <v>35</v>
      </c>
      <c r="B19" s="12">
        <v>11897.04</v>
      </c>
      <c r="C19" s="12">
        <v>11400</v>
      </c>
      <c r="D19" s="13">
        <v>156.81</v>
      </c>
      <c r="E19" s="12">
        <v>11400</v>
      </c>
      <c r="F19" s="13">
        <v>100</v>
      </c>
      <c r="G19" s="7">
        <v>11400</v>
      </c>
      <c r="H19" s="13">
        <v>100</v>
      </c>
      <c r="I19" s="12">
        <v>11400</v>
      </c>
      <c r="J19" s="13">
        <v>100</v>
      </c>
      <c r="K19" s="4"/>
    </row>
    <row r="20" spans="1:11" ht="26.25" x14ac:dyDescent="0.25">
      <c r="A20" s="20" t="s">
        <v>62</v>
      </c>
      <c r="B20" s="12">
        <v>69774.05</v>
      </c>
      <c r="C20" s="12">
        <v>73500</v>
      </c>
      <c r="D20" s="13">
        <v>115.53</v>
      </c>
      <c r="E20" s="12">
        <v>74500</v>
      </c>
      <c r="F20" s="13">
        <v>101.36</v>
      </c>
      <c r="G20" s="7">
        <v>74500</v>
      </c>
      <c r="H20" s="13">
        <v>100</v>
      </c>
      <c r="I20" s="12">
        <v>74500</v>
      </c>
      <c r="J20" s="13">
        <v>100</v>
      </c>
      <c r="K20" s="4"/>
    </row>
    <row r="21" spans="1:11" x14ac:dyDescent="0.25">
      <c r="A21" s="30" t="s">
        <v>12</v>
      </c>
      <c r="B21" s="12">
        <v>69774.05</v>
      </c>
      <c r="C21" s="12">
        <v>73500</v>
      </c>
      <c r="D21" s="13">
        <v>115.53</v>
      </c>
      <c r="E21" s="12">
        <v>74500</v>
      </c>
      <c r="F21" s="13">
        <v>101.36</v>
      </c>
      <c r="G21" s="7">
        <v>74500</v>
      </c>
      <c r="H21" s="13">
        <v>100</v>
      </c>
      <c r="I21" s="12">
        <v>74500</v>
      </c>
      <c r="J21" s="13">
        <v>100</v>
      </c>
      <c r="K21" s="4"/>
    </row>
    <row r="22" spans="1:11" x14ac:dyDescent="0.25">
      <c r="A22" s="31" t="s">
        <v>35</v>
      </c>
      <c r="B22" s="12">
        <v>69200.990000000005</v>
      </c>
      <c r="C22" s="12">
        <v>72935.289999999994</v>
      </c>
      <c r="D22" s="13">
        <v>115.37</v>
      </c>
      <c r="E22" s="12">
        <v>73928.56</v>
      </c>
      <c r="F22" s="13">
        <v>101.36</v>
      </c>
      <c r="G22" s="7">
        <v>73928.56</v>
      </c>
      <c r="H22" s="13">
        <v>100</v>
      </c>
      <c r="I22" s="12">
        <v>73928.56</v>
      </c>
      <c r="J22" s="13">
        <v>100</v>
      </c>
      <c r="K22" s="4"/>
    </row>
    <row r="23" spans="1:11" x14ac:dyDescent="0.25">
      <c r="A23" s="31" t="s">
        <v>38</v>
      </c>
      <c r="B23" s="13">
        <v>573.05999999999995</v>
      </c>
      <c r="C23" s="13">
        <v>564.71</v>
      </c>
      <c r="D23" s="13">
        <v>140.26</v>
      </c>
      <c r="E23" s="13">
        <v>571.44000000000005</v>
      </c>
      <c r="F23" s="13">
        <v>101.19</v>
      </c>
      <c r="G23" s="9">
        <v>571.44000000000005</v>
      </c>
      <c r="H23" s="13">
        <v>100</v>
      </c>
      <c r="I23" s="13">
        <v>571.44000000000005</v>
      </c>
      <c r="J23" s="13">
        <v>100</v>
      </c>
      <c r="K23" s="4"/>
    </row>
    <row r="24" spans="1:11" ht="39" x14ac:dyDescent="0.25">
      <c r="A24" s="20" t="s">
        <v>63</v>
      </c>
      <c r="B24" s="13">
        <v>71.69</v>
      </c>
      <c r="C24" s="13">
        <v>328.2</v>
      </c>
      <c r="D24" s="13">
        <v>240.93</v>
      </c>
      <c r="E24" s="13">
        <v>520</v>
      </c>
      <c r="F24" s="13">
        <v>158.44</v>
      </c>
      <c r="G24" s="5"/>
      <c r="H24" s="11"/>
      <c r="I24" s="11"/>
      <c r="J24" s="11"/>
      <c r="K24" s="4"/>
    </row>
    <row r="25" spans="1:11" x14ac:dyDescent="0.25">
      <c r="A25" s="30" t="s">
        <v>12</v>
      </c>
      <c r="B25" s="13">
        <v>71.69</v>
      </c>
      <c r="C25" s="13">
        <v>328.2</v>
      </c>
      <c r="D25" s="13">
        <v>240.93</v>
      </c>
      <c r="E25" s="13">
        <v>520</v>
      </c>
      <c r="F25" s="13">
        <v>158.44</v>
      </c>
      <c r="G25" s="5"/>
      <c r="H25" s="11"/>
      <c r="I25" s="11"/>
      <c r="J25" s="11"/>
      <c r="K25" s="4"/>
    </row>
    <row r="26" spans="1:11" x14ac:dyDescent="0.25">
      <c r="A26" s="31" t="s">
        <v>33</v>
      </c>
      <c r="B26" s="13">
        <v>71.69</v>
      </c>
      <c r="C26" s="13">
        <v>120</v>
      </c>
      <c r="D26" s="13">
        <v>239.14</v>
      </c>
      <c r="E26" s="13">
        <v>230</v>
      </c>
      <c r="F26" s="13">
        <v>191.67</v>
      </c>
      <c r="G26" s="5"/>
      <c r="H26" s="11"/>
      <c r="I26" s="11"/>
      <c r="J26" s="11"/>
      <c r="K26" s="4"/>
    </row>
    <row r="27" spans="1:11" x14ac:dyDescent="0.25">
      <c r="A27" s="31" t="s">
        <v>35</v>
      </c>
      <c r="B27" s="13"/>
      <c r="C27" s="13"/>
      <c r="D27" s="13">
        <v>241.98</v>
      </c>
      <c r="E27" s="13">
        <v>290</v>
      </c>
      <c r="F27" s="13">
        <v>139.29</v>
      </c>
      <c r="G27" s="5"/>
      <c r="H27" s="11"/>
      <c r="I27" s="11"/>
      <c r="J27" s="11"/>
      <c r="K27" s="4"/>
    </row>
    <row r="28" spans="1:11" ht="39" x14ac:dyDescent="0.25">
      <c r="A28" s="20" t="s">
        <v>64</v>
      </c>
      <c r="B28" s="11"/>
      <c r="C28" s="11"/>
      <c r="D28" s="11"/>
      <c r="E28" s="12">
        <v>1676012.16</v>
      </c>
      <c r="F28" s="11"/>
      <c r="G28" s="7">
        <v>1676012.16</v>
      </c>
      <c r="H28" s="13">
        <v>100</v>
      </c>
      <c r="I28" s="12">
        <v>1676012.16</v>
      </c>
      <c r="J28" s="13">
        <v>100</v>
      </c>
      <c r="K28" s="4"/>
    </row>
    <row r="29" spans="1:11" x14ac:dyDescent="0.25">
      <c r="A29" s="30" t="s">
        <v>12</v>
      </c>
      <c r="B29" s="11"/>
      <c r="C29" s="11"/>
      <c r="D29" s="11"/>
      <c r="E29" s="12">
        <v>1676012.16</v>
      </c>
      <c r="F29" s="11"/>
      <c r="G29" s="7">
        <v>1676012.16</v>
      </c>
      <c r="H29" s="13">
        <v>100</v>
      </c>
      <c r="I29" s="12">
        <v>1676012.16</v>
      </c>
      <c r="J29" s="13">
        <v>100</v>
      </c>
      <c r="K29" s="4"/>
    </row>
    <row r="30" spans="1:11" x14ac:dyDescent="0.25">
      <c r="A30" s="31" t="s">
        <v>33</v>
      </c>
      <c r="B30" s="11"/>
      <c r="C30" s="11"/>
      <c r="D30" s="11"/>
      <c r="E30" s="12">
        <v>1667500</v>
      </c>
      <c r="F30" s="11"/>
      <c r="G30" s="7">
        <v>1667500</v>
      </c>
      <c r="H30" s="13">
        <v>100</v>
      </c>
      <c r="I30" s="12">
        <v>1667500</v>
      </c>
      <c r="J30" s="13">
        <v>100</v>
      </c>
      <c r="K30" s="4"/>
    </row>
    <row r="31" spans="1:11" x14ac:dyDescent="0.25">
      <c r="A31" s="31" t="s">
        <v>35</v>
      </c>
      <c r="B31" s="11"/>
      <c r="C31" s="11"/>
      <c r="D31" s="11"/>
      <c r="E31" s="12">
        <v>8156</v>
      </c>
      <c r="F31" s="11"/>
      <c r="G31" s="7">
        <v>8156</v>
      </c>
      <c r="H31" s="13">
        <v>100</v>
      </c>
      <c r="I31" s="12">
        <v>8156</v>
      </c>
      <c r="J31" s="13">
        <v>100</v>
      </c>
      <c r="K31" s="4"/>
    </row>
    <row r="32" spans="1:11" ht="39" x14ac:dyDescent="0.25">
      <c r="A32" s="31" t="s">
        <v>39</v>
      </c>
      <c r="B32" s="11"/>
      <c r="C32" s="11"/>
      <c r="D32" s="11"/>
      <c r="E32" s="13">
        <v>356.16</v>
      </c>
      <c r="F32" s="11"/>
      <c r="G32" s="9">
        <v>356.16</v>
      </c>
      <c r="H32" s="13">
        <v>100</v>
      </c>
      <c r="I32" s="13">
        <v>356.16</v>
      </c>
      <c r="J32" s="13">
        <v>100</v>
      </c>
      <c r="K32" s="4"/>
    </row>
    <row r="33" spans="1:11" ht="39" x14ac:dyDescent="0.25">
      <c r="A33" s="20" t="s">
        <v>65</v>
      </c>
      <c r="B33" s="11"/>
      <c r="C33" s="11"/>
      <c r="D33" s="11"/>
      <c r="E33" s="12">
        <v>2215.8200000000002</v>
      </c>
      <c r="F33" s="11"/>
      <c r="G33" s="5"/>
      <c r="H33" s="11"/>
      <c r="I33" s="11"/>
      <c r="J33" s="11"/>
      <c r="K33" s="4"/>
    </row>
    <row r="34" spans="1:11" x14ac:dyDescent="0.25">
      <c r="A34" s="30" t="s">
        <v>12</v>
      </c>
      <c r="B34" s="11"/>
      <c r="C34" s="11"/>
      <c r="D34" s="11"/>
      <c r="E34" s="12">
        <v>2215.8200000000002</v>
      </c>
      <c r="F34" s="11"/>
      <c r="G34" s="5"/>
      <c r="H34" s="11"/>
      <c r="I34" s="11"/>
      <c r="J34" s="11"/>
      <c r="K34" s="4"/>
    </row>
    <row r="35" spans="1:11" x14ac:dyDescent="0.25">
      <c r="A35" s="31" t="s">
        <v>35</v>
      </c>
      <c r="B35" s="11"/>
      <c r="C35" s="11"/>
      <c r="D35" s="11"/>
      <c r="E35" s="12">
        <v>2215.8200000000002</v>
      </c>
      <c r="F35" s="11"/>
      <c r="G35" s="5"/>
      <c r="H35" s="11"/>
      <c r="I35" s="11"/>
      <c r="J35" s="11"/>
      <c r="K35" s="4"/>
    </row>
    <row r="36" spans="1:11" ht="26.25" x14ac:dyDescent="0.25">
      <c r="A36" s="20" t="s">
        <v>66</v>
      </c>
      <c r="B36" s="12">
        <v>1538096.97</v>
      </c>
      <c r="C36" s="12">
        <v>1933279.52</v>
      </c>
      <c r="D36" s="13">
        <v>147.49</v>
      </c>
      <c r="E36" s="11"/>
      <c r="F36" s="11"/>
      <c r="G36" s="5"/>
      <c r="H36" s="11"/>
      <c r="I36" s="11"/>
      <c r="J36" s="11"/>
      <c r="K36" s="4"/>
    </row>
    <row r="37" spans="1:11" x14ac:dyDescent="0.25">
      <c r="A37" s="30" t="s">
        <v>12</v>
      </c>
      <c r="B37" s="12">
        <v>1538096.97</v>
      </c>
      <c r="C37" s="12">
        <v>1933279.52</v>
      </c>
      <c r="D37" s="13">
        <v>147.49</v>
      </c>
      <c r="E37" s="11"/>
      <c r="F37" s="11"/>
      <c r="G37" s="5"/>
      <c r="H37" s="11"/>
      <c r="I37" s="11"/>
      <c r="J37" s="11"/>
      <c r="K37" s="4"/>
    </row>
    <row r="38" spans="1:11" x14ac:dyDescent="0.25">
      <c r="A38" s="31" t="s">
        <v>33</v>
      </c>
      <c r="B38" s="12">
        <v>1511817.5</v>
      </c>
      <c r="C38" s="12">
        <v>1923287.36</v>
      </c>
      <c r="D38" s="13">
        <v>147.74</v>
      </c>
      <c r="E38" s="11"/>
      <c r="F38" s="11"/>
      <c r="G38" s="5"/>
      <c r="H38" s="11"/>
      <c r="I38" s="11"/>
      <c r="J38" s="11"/>
      <c r="K38" s="4"/>
    </row>
    <row r="39" spans="1:11" x14ac:dyDescent="0.25">
      <c r="A39" s="31" t="s">
        <v>35</v>
      </c>
      <c r="B39" s="12">
        <v>25909.32</v>
      </c>
      <c r="C39" s="12">
        <v>9636</v>
      </c>
      <c r="D39" s="13">
        <v>109.88</v>
      </c>
      <c r="E39" s="11"/>
      <c r="F39" s="11"/>
      <c r="G39" s="5"/>
      <c r="H39" s="11"/>
      <c r="I39" s="11"/>
      <c r="J39" s="11"/>
      <c r="K39" s="4"/>
    </row>
    <row r="40" spans="1:11" ht="39" x14ac:dyDescent="0.25">
      <c r="A40" s="31" t="s">
        <v>39</v>
      </c>
      <c r="B40" s="13">
        <v>370.15</v>
      </c>
      <c r="C40" s="13">
        <v>356.16</v>
      </c>
      <c r="D40" s="13">
        <v>200</v>
      </c>
      <c r="E40" s="11"/>
      <c r="F40" s="11"/>
      <c r="G40" s="5"/>
      <c r="H40" s="11"/>
      <c r="I40" s="11"/>
      <c r="J40" s="11"/>
      <c r="K40" s="4"/>
    </row>
    <row r="41" spans="1:11" ht="26.25" x14ac:dyDescent="0.25">
      <c r="A41" s="20" t="s">
        <v>67</v>
      </c>
      <c r="B41" s="12">
        <v>662.7</v>
      </c>
      <c r="C41" s="12">
        <v>6540.08</v>
      </c>
      <c r="D41" s="13">
        <v>153.52000000000001</v>
      </c>
      <c r="E41" s="11"/>
      <c r="F41" s="11"/>
      <c r="G41" s="5"/>
      <c r="H41" s="11"/>
      <c r="I41" s="11"/>
      <c r="J41" s="11"/>
      <c r="K41" s="4"/>
    </row>
    <row r="42" spans="1:11" x14ac:dyDescent="0.25">
      <c r="A42" s="30" t="s">
        <v>12</v>
      </c>
      <c r="B42" s="12">
        <v>662.7</v>
      </c>
      <c r="C42" s="12">
        <v>6540.08</v>
      </c>
      <c r="D42" s="13">
        <v>153.52000000000001</v>
      </c>
      <c r="E42" s="11"/>
      <c r="F42" s="11"/>
      <c r="G42" s="5"/>
      <c r="H42" s="11"/>
      <c r="I42" s="11"/>
      <c r="J42" s="11"/>
      <c r="K42" s="4"/>
    </row>
    <row r="43" spans="1:11" x14ac:dyDescent="0.25">
      <c r="A43" s="31" t="s">
        <v>33</v>
      </c>
      <c r="B43" s="12">
        <v>372.7</v>
      </c>
      <c r="C43" s="12">
        <v>6540.08</v>
      </c>
      <c r="D43" s="13">
        <v>153.52000000000001</v>
      </c>
      <c r="E43" s="11"/>
      <c r="F43" s="11"/>
      <c r="G43" s="5"/>
      <c r="H43" s="11"/>
      <c r="I43" s="11"/>
      <c r="J43" s="11"/>
      <c r="K43" s="4"/>
    </row>
    <row r="44" spans="1:11" ht="39" x14ac:dyDescent="0.25">
      <c r="A44" s="31" t="s">
        <v>39</v>
      </c>
      <c r="B44" s="12">
        <v>290</v>
      </c>
      <c r="C44" s="12"/>
      <c r="D44" s="13"/>
      <c r="E44" s="12"/>
      <c r="F44" s="13"/>
      <c r="G44" s="7"/>
      <c r="H44" s="13"/>
      <c r="I44" s="12"/>
      <c r="J44" s="13"/>
      <c r="K44" s="4"/>
    </row>
    <row r="45" spans="1:11" ht="26.25" x14ac:dyDescent="0.25">
      <c r="A45" s="20" t="s">
        <v>68</v>
      </c>
      <c r="B45" s="12">
        <v>3845.6</v>
      </c>
      <c r="C45" s="12">
        <v>19372</v>
      </c>
      <c r="D45" s="13">
        <v>229.42</v>
      </c>
      <c r="E45" s="12">
        <v>18500</v>
      </c>
      <c r="F45" s="13">
        <v>95.5</v>
      </c>
      <c r="G45" s="7">
        <v>18500</v>
      </c>
      <c r="H45" s="13">
        <v>100</v>
      </c>
      <c r="I45" s="12">
        <v>18500</v>
      </c>
      <c r="J45" s="13">
        <v>100</v>
      </c>
      <c r="K45" s="4"/>
    </row>
    <row r="46" spans="1:11" x14ac:dyDescent="0.25">
      <c r="A46" s="30" t="s">
        <v>12</v>
      </c>
      <c r="B46" s="42">
        <v>3845.6</v>
      </c>
      <c r="C46" s="12">
        <v>19372</v>
      </c>
      <c r="D46" s="13">
        <v>229.42</v>
      </c>
      <c r="E46" s="12">
        <v>18500</v>
      </c>
      <c r="F46" s="13">
        <v>95.5</v>
      </c>
      <c r="G46" s="7">
        <v>18500</v>
      </c>
      <c r="H46" s="13">
        <v>100</v>
      </c>
      <c r="I46" s="12">
        <v>18500</v>
      </c>
      <c r="J46" s="13">
        <v>100</v>
      </c>
      <c r="K46" s="4"/>
    </row>
    <row r="47" spans="1:11" x14ac:dyDescent="0.25">
      <c r="A47" s="31" t="s">
        <v>35</v>
      </c>
      <c r="B47" s="42">
        <v>3845.6</v>
      </c>
      <c r="C47" s="12">
        <v>12272.88</v>
      </c>
      <c r="D47" s="13">
        <v>190.21</v>
      </c>
      <c r="E47" s="12">
        <v>9000</v>
      </c>
      <c r="F47" s="13">
        <v>73.33</v>
      </c>
      <c r="G47" s="5"/>
      <c r="H47" s="11"/>
      <c r="I47" s="11"/>
      <c r="J47" s="11"/>
      <c r="K47" s="4"/>
    </row>
    <row r="48" spans="1:11" ht="26.25" x14ac:dyDescent="0.25">
      <c r="A48" s="20" t="s">
        <v>69</v>
      </c>
      <c r="B48" s="12">
        <v>1233.5899999999999</v>
      </c>
      <c r="C48" s="12">
        <v>12272.88</v>
      </c>
      <c r="D48" s="13">
        <v>190.21</v>
      </c>
      <c r="E48" s="12">
        <v>9000</v>
      </c>
      <c r="F48" s="13">
        <v>73.33</v>
      </c>
      <c r="G48" s="5"/>
      <c r="H48" s="11"/>
      <c r="I48" s="11"/>
      <c r="J48" s="11"/>
      <c r="K48" s="4"/>
    </row>
    <row r="49" spans="1:11" x14ac:dyDescent="0.25">
      <c r="A49" s="30" t="s">
        <v>12</v>
      </c>
      <c r="B49" s="42">
        <v>1233.5899999999999</v>
      </c>
      <c r="C49" s="12">
        <v>12272.88</v>
      </c>
      <c r="D49" s="13">
        <v>190.21</v>
      </c>
      <c r="E49" s="12">
        <v>9000</v>
      </c>
      <c r="F49" s="13">
        <v>73.33</v>
      </c>
      <c r="G49" s="5"/>
      <c r="H49" s="11"/>
      <c r="I49" s="11"/>
      <c r="J49" s="11"/>
      <c r="K49" s="4"/>
    </row>
    <row r="50" spans="1:11" x14ac:dyDescent="0.25">
      <c r="A50" s="31" t="s">
        <v>35</v>
      </c>
      <c r="B50" s="42">
        <v>1233.5899999999999</v>
      </c>
      <c r="C50" s="12">
        <v>7352</v>
      </c>
      <c r="D50" s="13">
        <v>230.23</v>
      </c>
      <c r="E50" s="12">
        <v>6652</v>
      </c>
      <c r="F50" s="13">
        <v>90.48</v>
      </c>
      <c r="G50" s="7">
        <v>6652</v>
      </c>
      <c r="H50" s="13">
        <v>100</v>
      </c>
      <c r="I50" s="12">
        <v>6652</v>
      </c>
      <c r="J50" s="13">
        <v>100</v>
      </c>
      <c r="K50" s="4"/>
    </row>
    <row r="51" spans="1:11" ht="39" x14ac:dyDescent="0.25">
      <c r="A51" s="50" t="s">
        <v>70</v>
      </c>
      <c r="B51" s="26">
        <v>11550.79</v>
      </c>
      <c r="C51" s="26">
        <v>6200</v>
      </c>
      <c r="D51" s="27">
        <v>303.73</v>
      </c>
      <c r="E51" s="26">
        <v>5500</v>
      </c>
      <c r="F51" s="27">
        <v>88.71</v>
      </c>
      <c r="G51" s="28">
        <v>5500</v>
      </c>
      <c r="H51" s="27">
        <v>100</v>
      </c>
      <c r="I51" s="26">
        <v>5500</v>
      </c>
      <c r="J51" s="27">
        <v>100</v>
      </c>
      <c r="K51" s="45"/>
    </row>
    <row r="52" spans="1:11" ht="26.25" x14ac:dyDescent="0.25">
      <c r="A52" s="51" t="s">
        <v>71</v>
      </c>
      <c r="B52" s="12">
        <v>10398.790000000001</v>
      </c>
      <c r="C52" s="12">
        <v>6200</v>
      </c>
      <c r="D52" s="13">
        <v>303.73</v>
      </c>
      <c r="E52" s="12">
        <v>5500</v>
      </c>
      <c r="F52" s="13">
        <v>88.71</v>
      </c>
      <c r="G52" s="7">
        <v>5500</v>
      </c>
      <c r="H52" s="13">
        <v>100</v>
      </c>
      <c r="I52" s="12">
        <v>5500</v>
      </c>
      <c r="J52" s="13">
        <v>100</v>
      </c>
      <c r="K52" s="4"/>
    </row>
    <row r="53" spans="1:11" x14ac:dyDescent="0.25">
      <c r="A53" s="20" t="s">
        <v>58</v>
      </c>
      <c r="B53" s="42">
        <v>10398.790000000001</v>
      </c>
      <c r="C53" s="12">
        <v>6200</v>
      </c>
      <c r="D53" s="13">
        <v>303.73</v>
      </c>
      <c r="E53" s="12">
        <v>5500</v>
      </c>
      <c r="F53" s="13">
        <v>88.71</v>
      </c>
      <c r="G53" s="7">
        <v>5500</v>
      </c>
      <c r="H53" s="13">
        <v>100</v>
      </c>
      <c r="I53" s="12">
        <v>5500</v>
      </c>
      <c r="J53" s="13">
        <v>100</v>
      </c>
      <c r="K53" s="4"/>
    </row>
    <row r="54" spans="1:11" x14ac:dyDescent="0.25">
      <c r="A54" s="30" t="s">
        <v>12</v>
      </c>
      <c r="B54" s="13">
        <v>10398.790000000001</v>
      </c>
      <c r="C54" s="12">
        <v>4613.63</v>
      </c>
      <c r="D54" s="13">
        <v>706.04</v>
      </c>
      <c r="E54" s="12">
        <v>4613.63</v>
      </c>
      <c r="F54" s="13">
        <v>100</v>
      </c>
      <c r="G54" s="7">
        <v>4613.63</v>
      </c>
      <c r="H54" s="13">
        <v>100</v>
      </c>
      <c r="I54" s="12">
        <v>4613.63</v>
      </c>
      <c r="J54" s="13">
        <v>100</v>
      </c>
      <c r="K54" s="4"/>
    </row>
    <row r="55" spans="1:11" x14ac:dyDescent="0.25">
      <c r="A55" s="31" t="s">
        <v>33</v>
      </c>
      <c r="B55" s="12">
        <v>4613.62</v>
      </c>
      <c r="C55" s="12">
        <v>1586.37</v>
      </c>
      <c r="D55" s="13">
        <v>114.3</v>
      </c>
      <c r="E55" s="13">
        <v>886.37</v>
      </c>
      <c r="F55" s="13">
        <v>55.87</v>
      </c>
      <c r="G55" s="9">
        <v>886.37</v>
      </c>
      <c r="H55" s="13">
        <v>100</v>
      </c>
      <c r="I55" s="13">
        <v>886.37</v>
      </c>
      <c r="J55" s="13">
        <v>100</v>
      </c>
      <c r="K55" s="4"/>
    </row>
    <row r="56" spans="1:11" x14ac:dyDescent="0.25">
      <c r="A56" s="31" t="s">
        <v>35</v>
      </c>
      <c r="B56" s="52">
        <v>5785.17</v>
      </c>
      <c r="C56" s="52">
        <v>1152</v>
      </c>
      <c r="D56" s="53">
        <v>100</v>
      </c>
      <c r="E56" s="52">
        <v>1152</v>
      </c>
      <c r="F56" s="53">
        <v>100</v>
      </c>
      <c r="G56" s="54">
        <v>1152</v>
      </c>
      <c r="H56" s="53">
        <v>100</v>
      </c>
      <c r="I56" s="52">
        <v>1152</v>
      </c>
      <c r="J56" s="53">
        <v>100</v>
      </c>
      <c r="K56" s="45"/>
    </row>
    <row r="57" spans="1:11" ht="26.25" x14ac:dyDescent="0.25">
      <c r="A57" s="25" t="s">
        <v>72</v>
      </c>
      <c r="B57" s="59">
        <v>1152</v>
      </c>
      <c r="C57" s="50"/>
      <c r="D57" s="50"/>
      <c r="E57" s="60">
        <v>1152</v>
      </c>
      <c r="F57" s="50"/>
      <c r="G57" s="61">
        <v>1152</v>
      </c>
      <c r="H57" s="62">
        <v>100</v>
      </c>
      <c r="I57" s="60">
        <v>1152</v>
      </c>
      <c r="J57" s="62">
        <v>100</v>
      </c>
      <c r="K57" s="4"/>
    </row>
    <row r="58" spans="1:11" ht="39" x14ac:dyDescent="0.25">
      <c r="A58" s="20" t="s">
        <v>64</v>
      </c>
      <c r="B58" s="46">
        <v>1152</v>
      </c>
      <c r="C58" s="11"/>
      <c r="D58" s="11"/>
      <c r="E58" s="12">
        <v>1152</v>
      </c>
      <c r="F58" s="11"/>
      <c r="G58" s="7">
        <v>1152</v>
      </c>
      <c r="H58" s="13">
        <v>100</v>
      </c>
      <c r="I58" s="12">
        <v>1152</v>
      </c>
      <c r="J58" s="13">
        <v>100</v>
      </c>
      <c r="K58" s="4"/>
    </row>
    <row r="59" spans="1:11" x14ac:dyDescent="0.25">
      <c r="A59" s="30" t="s">
        <v>12</v>
      </c>
      <c r="B59" s="11"/>
      <c r="C59" s="11"/>
      <c r="D59" s="11"/>
      <c r="E59" s="12">
        <v>1152</v>
      </c>
      <c r="F59" s="11"/>
      <c r="G59" s="7">
        <v>1152</v>
      </c>
      <c r="H59" s="13">
        <v>100</v>
      </c>
      <c r="I59" s="12">
        <v>1152</v>
      </c>
      <c r="J59" s="13">
        <v>100</v>
      </c>
      <c r="K59" s="4"/>
    </row>
    <row r="60" spans="1:11" x14ac:dyDescent="0.25">
      <c r="A60" s="31" t="s">
        <v>40</v>
      </c>
      <c r="B60" s="12">
        <v>1152</v>
      </c>
      <c r="C60" s="12">
        <v>1152</v>
      </c>
      <c r="D60" s="13">
        <v>100</v>
      </c>
      <c r="E60" s="11"/>
      <c r="F60" s="11"/>
      <c r="G60" s="5"/>
      <c r="H60" s="11"/>
      <c r="I60" s="11"/>
      <c r="J60" s="11"/>
      <c r="K60" s="4"/>
    </row>
    <row r="61" spans="1:11" ht="26.25" x14ac:dyDescent="0.25">
      <c r="A61" s="20" t="s">
        <v>66</v>
      </c>
      <c r="B61" s="12">
        <v>1152</v>
      </c>
      <c r="C61" s="12">
        <v>1152</v>
      </c>
      <c r="D61" s="13">
        <v>100</v>
      </c>
      <c r="E61" s="11"/>
      <c r="F61" s="11"/>
      <c r="G61" s="5"/>
      <c r="H61" s="11"/>
      <c r="I61" s="11"/>
      <c r="J61" s="11"/>
      <c r="K61" s="4"/>
    </row>
    <row r="62" spans="1:11" x14ac:dyDescent="0.25">
      <c r="A62" s="30" t="s">
        <v>12</v>
      </c>
      <c r="B62" s="12">
        <v>1152</v>
      </c>
      <c r="C62" s="12">
        <v>1152</v>
      </c>
      <c r="D62" s="13">
        <v>100</v>
      </c>
      <c r="E62" s="11"/>
      <c r="F62" s="11"/>
      <c r="G62" s="5"/>
      <c r="H62" s="11"/>
      <c r="I62" s="11"/>
      <c r="J62" s="11"/>
      <c r="K62" s="4"/>
    </row>
    <row r="63" spans="1:11" x14ac:dyDescent="0.25">
      <c r="A63" s="31" t="s">
        <v>40</v>
      </c>
      <c r="B63" s="12">
        <v>1152</v>
      </c>
      <c r="C63" s="12">
        <v>1152</v>
      </c>
      <c r="D63" s="13">
        <v>100</v>
      </c>
      <c r="E63" s="12">
        <v>1152</v>
      </c>
      <c r="F63" s="13">
        <v>100</v>
      </c>
      <c r="G63" s="7">
        <v>1152</v>
      </c>
      <c r="H63" s="13">
        <v>100</v>
      </c>
      <c r="I63" s="12">
        <v>1152</v>
      </c>
      <c r="J63" s="13">
        <v>100</v>
      </c>
      <c r="K63" s="45"/>
    </row>
    <row r="64" spans="1:11" ht="26.25" x14ac:dyDescent="0.25">
      <c r="A64" s="49" t="s">
        <v>73</v>
      </c>
      <c r="B64" s="26">
        <v>10972.71</v>
      </c>
      <c r="C64" s="26">
        <v>18036.810000000001</v>
      </c>
      <c r="D64" s="27">
        <v>559.49</v>
      </c>
      <c r="E64" s="26">
        <v>15016.01</v>
      </c>
      <c r="F64" s="27">
        <v>83.25</v>
      </c>
      <c r="G64" s="28">
        <v>7467</v>
      </c>
      <c r="H64" s="27">
        <v>49.73</v>
      </c>
      <c r="I64" s="26">
        <v>7467</v>
      </c>
      <c r="J64" s="27">
        <v>100</v>
      </c>
      <c r="K64" s="45"/>
    </row>
    <row r="65" spans="1:11" ht="26.25" x14ac:dyDescent="0.25">
      <c r="A65" s="51" t="s">
        <v>74</v>
      </c>
      <c r="B65" s="52">
        <v>10972.71</v>
      </c>
      <c r="C65" s="52">
        <v>18036.810000000001</v>
      </c>
      <c r="D65" s="53">
        <v>559.49</v>
      </c>
      <c r="E65" s="52">
        <v>15016.01</v>
      </c>
      <c r="F65" s="53">
        <v>83.25</v>
      </c>
      <c r="G65" s="54">
        <v>7467</v>
      </c>
      <c r="H65" s="53">
        <v>49.73</v>
      </c>
      <c r="I65" s="52">
        <v>7467</v>
      </c>
      <c r="J65" s="53">
        <v>100</v>
      </c>
      <c r="K65" s="45"/>
    </row>
    <row r="66" spans="1:11" ht="26.25" x14ac:dyDescent="0.25">
      <c r="A66" s="55" t="s">
        <v>75</v>
      </c>
      <c r="B66" s="56"/>
      <c r="C66" s="57">
        <v>467</v>
      </c>
      <c r="D66" s="56"/>
      <c r="E66" s="57">
        <v>467</v>
      </c>
      <c r="F66" s="57">
        <v>100</v>
      </c>
      <c r="G66" s="58">
        <v>467</v>
      </c>
      <c r="H66" s="57">
        <v>100</v>
      </c>
      <c r="I66" s="57">
        <v>467</v>
      </c>
      <c r="J66" s="57">
        <v>100</v>
      </c>
      <c r="K66" s="45"/>
    </row>
    <row r="67" spans="1:11" ht="26.25" x14ac:dyDescent="0.25">
      <c r="A67" s="30" t="s">
        <v>13</v>
      </c>
      <c r="B67" s="41"/>
      <c r="C67" s="43">
        <v>467</v>
      </c>
      <c r="D67" s="41"/>
      <c r="E67" s="43">
        <v>467</v>
      </c>
      <c r="F67" s="43">
        <v>100</v>
      </c>
      <c r="G67" s="9">
        <v>467</v>
      </c>
      <c r="H67" s="43">
        <v>100</v>
      </c>
      <c r="I67" s="43">
        <v>467</v>
      </c>
      <c r="J67" s="43">
        <v>100</v>
      </c>
      <c r="K67" s="40"/>
    </row>
    <row r="68" spans="1:11" ht="39" x14ac:dyDescent="0.25">
      <c r="A68" s="31" t="s">
        <v>41</v>
      </c>
      <c r="B68" s="41"/>
      <c r="C68" s="43">
        <v>467</v>
      </c>
      <c r="D68" s="41"/>
      <c r="E68" s="43">
        <v>467</v>
      </c>
      <c r="F68" s="43">
        <v>100</v>
      </c>
      <c r="G68" s="9">
        <v>467</v>
      </c>
      <c r="H68" s="43">
        <v>100</v>
      </c>
      <c r="I68" s="43">
        <v>467</v>
      </c>
      <c r="J68" s="43">
        <v>100</v>
      </c>
      <c r="K68" s="40"/>
    </row>
    <row r="69" spans="1:11" ht="39" x14ac:dyDescent="0.25">
      <c r="A69" s="20" t="s">
        <v>76</v>
      </c>
      <c r="B69" s="43">
        <v>785.92</v>
      </c>
      <c r="C69" s="42">
        <v>1352.13</v>
      </c>
      <c r="D69" s="41"/>
      <c r="E69" s="42">
        <v>1819.13</v>
      </c>
      <c r="F69" s="43">
        <v>134.54</v>
      </c>
      <c r="G69" s="5"/>
      <c r="H69" s="41"/>
      <c r="I69" s="41"/>
      <c r="J69" s="41"/>
      <c r="K69" s="40"/>
    </row>
    <row r="70" spans="1:11" ht="26.25" x14ac:dyDescent="0.25">
      <c r="A70" s="30" t="s">
        <v>13</v>
      </c>
      <c r="B70" s="43">
        <v>785.92</v>
      </c>
      <c r="C70" s="42">
        <v>1352.13</v>
      </c>
      <c r="D70" s="41"/>
      <c r="E70" s="42">
        <v>1819.13</v>
      </c>
      <c r="F70" s="43">
        <v>134.54</v>
      </c>
      <c r="G70" s="5"/>
      <c r="H70" s="41"/>
      <c r="I70" s="41"/>
      <c r="J70" s="41"/>
      <c r="K70" s="40"/>
    </row>
    <row r="71" spans="1:11" ht="39" x14ac:dyDescent="0.25">
      <c r="A71" s="31" t="s">
        <v>41</v>
      </c>
      <c r="B71" s="43">
        <v>785.92</v>
      </c>
      <c r="C71" s="42">
        <v>1352.13</v>
      </c>
      <c r="D71" s="41"/>
      <c r="E71" s="42">
        <v>1819.13</v>
      </c>
      <c r="F71" s="43">
        <v>134.54</v>
      </c>
      <c r="G71" s="5"/>
      <c r="H71" s="41"/>
      <c r="I71" s="41"/>
      <c r="J71" s="41"/>
      <c r="K71" s="40"/>
    </row>
    <row r="72" spans="1:11" ht="26.25" x14ac:dyDescent="0.25">
      <c r="A72" s="20" t="s">
        <v>68</v>
      </c>
      <c r="B72" s="43">
        <v>3958.79</v>
      </c>
      <c r="C72" s="42">
        <v>7000</v>
      </c>
      <c r="D72" s="41"/>
      <c r="E72" s="42">
        <v>7000</v>
      </c>
      <c r="F72" s="43">
        <v>100</v>
      </c>
      <c r="G72" s="7">
        <v>7000</v>
      </c>
      <c r="H72" s="43">
        <v>100</v>
      </c>
      <c r="I72" s="42">
        <v>7000</v>
      </c>
      <c r="J72" s="43">
        <v>100</v>
      </c>
      <c r="K72" s="40"/>
    </row>
    <row r="73" spans="1:11" ht="26.25" x14ac:dyDescent="0.25">
      <c r="A73" s="30" t="s">
        <v>13</v>
      </c>
      <c r="B73" s="43">
        <v>3958.79</v>
      </c>
      <c r="C73" s="42">
        <v>7000</v>
      </c>
      <c r="D73" s="41"/>
      <c r="E73" s="42">
        <v>7000</v>
      </c>
      <c r="F73" s="43">
        <v>100</v>
      </c>
      <c r="G73" s="7">
        <v>7000</v>
      </c>
      <c r="H73" s="43">
        <v>100</v>
      </c>
      <c r="I73" s="42">
        <v>7000</v>
      </c>
      <c r="J73" s="43">
        <v>100</v>
      </c>
      <c r="K73" s="40"/>
    </row>
    <row r="74" spans="1:11" ht="39" x14ac:dyDescent="0.25">
      <c r="A74" s="31" t="s">
        <v>41</v>
      </c>
      <c r="B74" s="43">
        <v>3958.79</v>
      </c>
      <c r="C74" s="42">
        <v>7000</v>
      </c>
      <c r="D74" s="41"/>
      <c r="E74" s="42">
        <v>7000</v>
      </c>
      <c r="F74" s="43">
        <v>100</v>
      </c>
      <c r="G74" s="7">
        <v>7000</v>
      </c>
      <c r="H74" s="43">
        <v>100</v>
      </c>
      <c r="I74" s="42">
        <v>7000</v>
      </c>
      <c r="J74" s="43">
        <v>100</v>
      </c>
      <c r="K74" s="40"/>
    </row>
    <row r="75" spans="1:11" ht="26.25" x14ac:dyDescent="0.25">
      <c r="A75" s="20" t="s">
        <v>69</v>
      </c>
      <c r="B75" s="42">
        <v>6228</v>
      </c>
      <c r="C75" s="42">
        <v>7487.8</v>
      </c>
      <c r="D75" s="43">
        <v>232.27</v>
      </c>
      <c r="E75" s="42">
        <v>4000</v>
      </c>
      <c r="F75" s="43">
        <v>53.42</v>
      </c>
      <c r="G75" s="5"/>
      <c r="H75" s="41"/>
      <c r="I75" s="41"/>
      <c r="J75" s="41"/>
      <c r="K75" s="40"/>
    </row>
    <row r="76" spans="1:11" ht="26.25" x14ac:dyDescent="0.25">
      <c r="A76" s="30" t="s">
        <v>13</v>
      </c>
      <c r="B76" s="42">
        <v>6228</v>
      </c>
      <c r="C76" s="42">
        <v>7487.8</v>
      </c>
      <c r="D76" s="43">
        <v>232.27</v>
      </c>
      <c r="E76" s="42">
        <v>4000</v>
      </c>
      <c r="F76" s="43">
        <v>53.42</v>
      </c>
      <c r="G76" s="5"/>
      <c r="H76" s="41"/>
      <c r="I76" s="41"/>
      <c r="J76" s="41"/>
      <c r="K76" s="40"/>
    </row>
    <row r="77" spans="1:11" ht="39" x14ac:dyDescent="0.25">
      <c r="A77" s="31" t="s">
        <v>41</v>
      </c>
      <c r="B77" s="42">
        <v>6228</v>
      </c>
      <c r="C77" s="42">
        <v>7487.8</v>
      </c>
      <c r="D77" s="43">
        <v>232.27</v>
      </c>
      <c r="E77" s="42">
        <v>4000</v>
      </c>
      <c r="F77" s="43">
        <v>53.42</v>
      </c>
      <c r="G77" s="5"/>
      <c r="H77" s="41"/>
      <c r="I77" s="41"/>
      <c r="J77" s="41"/>
      <c r="K77" s="40"/>
    </row>
    <row r="78" spans="1:11" ht="51.75" x14ac:dyDescent="0.25">
      <c r="A78" s="20" t="s">
        <v>77</v>
      </c>
      <c r="B78" s="41"/>
      <c r="C78" s="42">
        <v>1729.88</v>
      </c>
      <c r="D78" s="41"/>
      <c r="E78" s="42">
        <v>1729.88</v>
      </c>
      <c r="F78" s="43">
        <v>100</v>
      </c>
      <c r="G78" s="5"/>
      <c r="H78" s="41"/>
      <c r="I78" s="41"/>
      <c r="J78" s="41"/>
      <c r="K78" s="40"/>
    </row>
    <row r="79" spans="1:11" ht="26.25" x14ac:dyDescent="0.25">
      <c r="A79" s="30" t="s">
        <v>13</v>
      </c>
      <c r="B79" s="41"/>
      <c r="C79" s="42">
        <v>1729.88</v>
      </c>
      <c r="D79" s="41"/>
      <c r="E79" s="42">
        <v>1729.88</v>
      </c>
      <c r="F79" s="43">
        <v>100</v>
      </c>
      <c r="G79" s="5"/>
      <c r="H79" s="41"/>
      <c r="I79" s="41"/>
      <c r="J79" s="41"/>
      <c r="K79" s="40"/>
    </row>
    <row r="80" spans="1:11" ht="39" x14ac:dyDescent="0.25">
      <c r="A80" s="31" t="s">
        <v>41</v>
      </c>
      <c r="B80" s="41"/>
      <c r="C80" s="42">
        <v>1729.88</v>
      </c>
      <c r="D80" s="41"/>
      <c r="E80" s="42">
        <v>1729.88</v>
      </c>
      <c r="F80" s="43">
        <v>100</v>
      </c>
      <c r="G80" s="5"/>
      <c r="H80" s="41"/>
      <c r="I80" s="41"/>
      <c r="J80" s="41"/>
      <c r="K80" s="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J14" sqref="J14"/>
    </sheetView>
  </sheetViews>
  <sheetFormatPr defaultRowHeight="15" x14ac:dyDescent="0.25"/>
  <cols>
    <col min="1" max="1" width="36.5703125" bestFit="1" customWidth="1"/>
    <col min="2" max="2" width="14.28515625" bestFit="1" customWidth="1"/>
    <col min="3" max="3" width="10.42578125" customWidth="1"/>
    <col min="4" max="4" width="8" customWidth="1"/>
    <col min="5" max="5" width="11.7109375" customWidth="1"/>
    <col min="6" max="6" width="9.5703125" customWidth="1"/>
    <col min="7" max="7" width="10.7109375" customWidth="1"/>
    <col min="8" max="8" width="9.85546875" customWidth="1"/>
    <col min="9" max="9" width="10.7109375" customWidth="1"/>
    <col min="10" max="10" width="9.42578125" customWidth="1"/>
  </cols>
  <sheetData>
    <row r="1" spans="1:11" ht="40.5" customHeight="1" thickBo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/>
    </row>
    <row r="2" spans="1:11" ht="39" x14ac:dyDescent="0.25">
      <c r="A2" s="20" t="s">
        <v>63</v>
      </c>
      <c r="B2" s="13">
        <v>136.22</v>
      </c>
      <c r="C2" s="13">
        <v>328.2</v>
      </c>
      <c r="D2" s="13">
        <v>240.93</v>
      </c>
      <c r="E2" s="13">
        <v>520</v>
      </c>
      <c r="F2" s="13">
        <v>158.44</v>
      </c>
      <c r="G2" s="32"/>
      <c r="H2" s="33"/>
      <c r="I2" s="33"/>
      <c r="J2" s="33"/>
      <c r="K2" s="4"/>
    </row>
    <row r="3" spans="1:11" x14ac:dyDescent="0.25">
      <c r="A3" s="30" t="s">
        <v>12</v>
      </c>
      <c r="B3" s="13">
        <v>136.22</v>
      </c>
      <c r="C3" s="13">
        <v>328.2</v>
      </c>
      <c r="D3" s="13">
        <v>240.93</v>
      </c>
      <c r="E3" s="13">
        <v>520</v>
      </c>
      <c r="F3" s="13">
        <v>158.44</v>
      </c>
      <c r="G3" s="34"/>
      <c r="H3" s="35"/>
      <c r="I3" s="35"/>
      <c r="J3" s="35"/>
      <c r="K3" s="4"/>
    </row>
    <row r="4" spans="1:11" x14ac:dyDescent="0.25">
      <c r="A4" s="31" t="s">
        <v>33</v>
      </c>
      <c r="B4" s="13">
        <v>50.18</v>
      </c>
      <c r="C4" s="13">
        <v>120</v>
      </c>
      <c r="D4" s="13">
        <v>239.14</v>
      </c>
      <c r="E4" s="13">
        <v>230</v>
      </c>
      <c r="F4" s="13">
        <v>191.67</v>
      </c>
      <c r="G4" s="34"/>
      <c r="H4" s="35"/>
      <c r="I4" s="35"/>
      <c r="J4" s="35"/>
      <c r="K4" s="4"/>
    </row>
    <row r="5" spans="1:11" x14ac:dyDescent="0.25">
      <c r="A5" s="31" t="s">
        <v>35</v>
      </c>
      <c r="B5" s="13">
        <v>86.04</v>
      </c>
      <c r="C5" s="13">
        <v>208.2</v>
      </c>
      <c r="D5" s="13">
        <v>241.98</v>
      </c>
      <c r="E5" s="13">
        <v>290</v>
      </c>
      <c r="F5" s="13">
        <v>139.29</v>
      </c>
      <c r="G5" s="34"/>
      <c r="H5" s="35"/>
      <c r="I5" s="35"/>
      <c r="J5" s="35"/>
    </row>
    <row r="6" spans="1:11" ht="39" x14ac:dyDescent="0.25">
      <c r="A6" s="20" t="s">
        <v>65</v>
      </c>
      <c r="B6" s="11"/>
      <c r="C6" s="11"/>
      <c r="D6" s="11"/>
      <c r="E6" s="12">
        <v>2215.8200000000002</v>
      </c>
      <c r="F6" s="11"/>
      <c r="G6" s="34"/>
      <c r="H6" s="35"/>
      <c r="I6" s="35"/>
      <c r="J6" s="35"/>
    </row>
    <row r="7" spans="1:11" x14ac:dyDescent="0.25">
      <c r="A7" s="30" t="s">
        <v>12</v>
      </c>
      <c r="B7" s="11"/>
      <c r="C7" s="11"/>
      <c r="D7" s="11"/>
      <c r="E7" s="12">
        <v>2215.8200000000002</v>
      </c>
      <c r="F7" s="11"/>
      <c r="G7" s="34"/>
      <c r="H7" s="35"/>
      <c r="I7" s="35"/>
      <c r="J7" s="35"/>
    </row>
    <row r="8" spans="1:11" x14ac:dyDescent="0.25">
      <c r="A8" s="31" t="s">
        <v>35</v>
      </c>
      <c r="B8" s="11"/>
      <c r="C8" s="11"/>
      <c r="D8" s="11"/>
      <c r="E8" s="12">
        <v>2215.8200000000002</v>
      </c>
      <c r="F8" s="11"/>
      <c r="G8" s="34"/>
      <c r="H8" s="35"/>
      <c r="I8" s="35"/>
      <c r="J8" s="35"/>
    </row>
    <row r="9" spans="1:11" ht="26.25" x14ac:dyDescent="0.25">
      <c r="A9" s="20" t="s">
        <v>69</v>
      </c>
      <c r="B9" s="12">
        <v>6452.41</v>
      </c>
      <c r="C9" s="12">
        <v>12272.88</v>
      </c>
      <c r="D9" s="13">
        <v>190.21</v>
      </c>
      <c r="E9" s="12">
        <v>9000</v>
      </c>
      <c r="F9" s="13">
        <v>73.33</v>
      </c>
      <c r="G9" s="34"/>
      <c r="H9" s="36"/>
      <c r="I9" s="36"/>
      <c r="J9" s="36"/>
    </row>
    <row r="10" spans="1:11" x14ac:dyDescent="0.25">
      <c r="A10" s="30" t="s">
        <v>12</v>
      </c>
      <c r="B10" s="12">
        <v>6452.41</v>
      </c>
      <c r="C10" s="12">
        <v>12272.88</v>
      </c>
      <c r="D10" s="13">
        <v>190.21</v>
      </c>
      <c r="E10" s="12">
        <v>9000</v>
      </c>
      <c r="F10" s="13">
        <v>73.33</v>
      </c>
      <c r="G10" s="34"/>
      <c r="H10" s="36"/>
      <c r="I10" s="36"/>
      <c r="J10" s="36"/>
    </row>
    <row r="11" spans="1:11" x14ac:dyDescent="0.25">
      <c r="A11" s="31" t="s">
        <v>35</v>
      </c>
      <c r="B11" s="12">
        <v>6452.41</v>
      </c>
      <c r="C11" s="12">
        <v>12272.88</v>
      </c>
      <c r="D11" s="13">
        <v>190.21</v>
      </c>
      <c r="E11" s="12">
        <v>9000</v>
      </c>
      <c r="F11" s="13">
        <v>73.33</v>
      </c>
      <c r="G11" s="34"/>
      <c r="H11" s="36"/>
      <c r="I11" s="36"/>
      <c r="J11" s="36"/>
    </row>
    <row r="12" spans="1:11" ht="26.25" x14ac:dyDescent="0.25">
      <c r="A12" s="20" t="s">
        <v>69</v>
      </c>
      <c r="B12" s="12">
        <v>3223.8</v>
      </c>
      <c r="C12" s="12">
        <v>7487.8</v>
      </c>
      <c r="D12" s="13">
        <v>232.27</v>
      </c>
      <c r="E12" s="12">
        <v>4000</v>
      </c>
      <c r="F12" s="13">
        <v>53.42</v>
      </c>
      <c r="G12" s="36"/>
      <c r="H12" s="36"/>
      <c r="I12" s="36"/>
      <c r="J12" s="36"/>
    </row>
    <row r="13" spans="1:11" ht="26.25" x14ac:dyDescent="0.25">
      <c r="A13" s="30" t="s">
        <v>13</v>
      </c>
      <c r="B13" s="12">
        <v>3223.8</v>
      </c>
      <c r="C13" s="12">
        <v>7487.8</v>
      </c>
      <c r="D13" s="13">
        <v>232.27</v>
      </c>
      <c r="E13" s="12">
        <v>4000</v>
      </c>
      <c r="F13" s="13">
        <v>53.42</v>
      </c>
      <c r="G13" s="36"/>
      <c r="H13" s="36"/>
      <c r="I13" s="36"/>
      <c r="J13" s="36"/>
    </row>
    <row r="14" spans="1:11" ht="39" x14ac:dyDescent="0.25">
      <c r="A14" s="31" t="s">
        <v>41</v>
      </c>
      <c r="B14" s="12">
        <v>3223.8</v>
      </c>
      <c r="C14" s="12">
        <v>7487.8</v>
      </c>
      <c r="D14" s="13">
        <v>232.27</v>
      </c>
      <c r="E14" s="12">
        <v>4000</v>
      </c>
      <c r="F14" s="13">
        <v>53.42</v>
      </c>
      <c r="G14" s="36"/>
      <c r="H14" s="36"/>
      <c r="I14" s="36"/>
      <c r="J14" s="36"/>
    </row>
    <row r="15" spans="1:11" ht="51.75" x14ac:dyDescent="0.25">
      <c r="A15" s="20" t="s">
        <v>77</v>
      </c>
      <c r="B15" s="11"/>
      <c r="C15" s="12">
        <v>1729.88</v>
      </c>
      <c r="D15" s="11"/>
      <c r="E15" s="12">
        <v>1729.88</v>
      </c>
      <c r="F15" s="13">
        <v>100</v>
      </c>
      <c r="G15" s="36"/>
      <c r="H15" s="36"/>
      <c r="I15" s="36"/>
      <c r="J15" s="36"/>
    </row>
    <row r="16" spans="1:11" ht="26.25" x14ac:dyDescent="0.25">
      <c r="A16" s="30" t="s">
        <v>13</v>
      </c>
      <c r="B16" s="11"/>
      <c r="C16" s="12">
        <v>1729.88</v>
      </c>
      <c r="D16" s="11"/>
      <c r="E16" s="12">
        <v>1729.88</v>
      </c>
      <c r="F16" s="13">
        <v>100</v>
      </c>
      <c r="G16" s="36"/>
      <c r="H16" s="36"/>
      <c r="I16" s="36"/>
      <c r="J16" s="36"/>
    </row>
    <row r="17" spans="1:10" ht="39" x14ac:dyDescent="0.25">
      <c r="A17" s="31" t="s">
        <v>41</v>
      </c>
      <c r="B17" s="11"/>
      <c r="C17" s="12">
        <v>1729.88</v>
      </c>
      <c r="D17" s="11"/>
      <c r="E17" s="12">
        <v>1729.88</v>
      </c>
      <c r="F17" s="13">
        <v>100</v>
      </c>
      <c r="G17" s="36"/>
      <c r="H17" s="36"/>
      <c r="I17" s="36"/>
      <c r="J17" s="36"/>
    </row>
    <row r="18" spans="1:10" ht="39" x14ac:dyDescent="0.25">
      <c r="A18" s="20" t="s">
        <v>76</v>
      </c>
      <c r="B18" s="11"/>
      <c r="C18" s="12">
        <v>1352.13</v>
      </c>
      <c r="D18" s="11"/>
      <c r="E18" s="12">
        <v>1819.13</v>
      </c>
      <c r="F18" s="13">
        <v>134.54</v>
      </c>
      <c r="G18" s="5"/>
      <c r="H18" s="11"/>
      <c r="I18" s="11"/>
      <c r="J18" s="11"/>
    </row>
    <row r="19" spans="1:10" ht="26.25" x14ac:dyDescent="0.25">
      <c r="A19" s="30" t="s">
        <v>13</v>
      </c>
      <c r="B19" s="11"/>
      <c r="C19" s="12">
        <v>1352.13</v>
      </c>
      <c r="D19" s="11"/>
      <c r="E19" s="12">
        <v>1819.13</v>
      </c>
      <c r="F19" s="13">
        <v>134.54</v>
      </c>
      <c r="G19" s="5"/>
      <c r="H19" s="11"/>
      <c r="I19" s="11"/>
      <c r="J19" s="11"/>
    </row>
    <row r="20" spans="1:10" ht="39" x14ac:dyDescent="0.25">
      <c r="A20" s="31" t="s">
        <v>41</v>
      </c>
      <c r="B20" s="11"/>
      <c r="C20" s="12">
        <v>1352.13</v>
      </c>
      <c r="D20" s="11"/>
      <c r="E20" s="12">
        <v>1819.13</v>
      </c>
      <c r="F20" s="13">
        <v>134.54</v>
      </c>
      <c r="G20" s="5"/>
      <c r="H20" s="11"/>
      <c r="I20" s="11"/>
      <c r="J20" s="11"/>
    </row>
    <row r="21" spans="1:10" ht="27.75" customHeight="1" x14ac:dyDescent="0.25">
      <c r="A21" s="37" t="s">
        <v>78</v>
      </c>
      <c r="B21" s="38"/>
      <c r="C21" s="38"/>
      <c r="D21" s="37"/>
      <c r="E21" s="38">
        <f>E18+E15+E12+E9+E6+E2</f>
        <v>19284.830000000002</v>
      </c>
      <c r="F21" s="37"/>
      <c r="G21" s="36"/>
      <c r="H21" s="36"/>
      <c r="I21" s="36"/>
      <c r="J21" s="36"/>
    </row>
    <row r="27" spans="1:10" x14ac:dyDescent="0.25">
      <c r="F27" t="s">
        <v>79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5" sqref="L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</vt:lpstr>
      <vt:lpstr>PRRAS IZVORI EKONOMSKA</vt:lpstr>
      <vt:lpstr>FUNKCIJSKA</vt:lpstr>
      <vt:lpstr>POSEBNI DIO</vt:lpstr>
      <vt:lpstr>PRENESENA SREDSTVA</vt:lpstr>
      <vt:lpstr>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Korisnik</dc:creator>
  <cp:lastModifiedBy>Korisnik</cp:lastModifiedBy>
  <dcterms:created xsi:type="dcterms:W3CDTF">2025-10-24T11:52:56Z</dcterms:created>
  <dcterms:modified xsi:type="dcterms:W3CDTF">2025-10-29T17:18:27Z</dcterms:modified>
</cp:coreProperties>
</file>